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3"/>
  </bookViews>
  <sheets>
    <sheet name="1 кв. 2023" sheetId="1" r:id="rId1"/>
    <sheet name="2 кв. 2023" sheetId="2" r:id="rId2"/>
    <sheet name="3кв.2023" sheetId="3" r:id="rId3"/>
    <sheet name="4кв.2023" sheetId="4" r:id="rId4"/>
  </sheets>
  <definedNames/>
  <calcPr fullCalcOnLoad="1"/>
</workbook>
</file>

<file path=xl/sharedStrings.xml><?xml version="1.0" encoding="utf-8"?>
<sst xmlns="http://schemas.openxmlformats.org/spreadsheetml/2006/main" count="1135" uniqueCount="87">
  <si>
    <t>№ п/п</t>
  </si>
  <si>
    <t>Наименование ТСО</t>
  </si>
  <si>
    <t>Наименование подстанции, распределительного пункта</t>
  </si>
  <si>
    <t>Класс напряжения</t>
  </si>
  <si>
    <t>Присоединенная мощность, кВА</t>
  </si>
  <si>
    <t>Максимальная мощность, кВт</t>
  </si>
  <si>
    <t>Суммарная макс. мощность энергопринимающих устройств заявителей</t>
  </si>
  <si>
    <t>заявки, кВт</t>
  </si>
  <si>
    <t>договоры, кВт</t>
  </si>
  <si>
    <t>Информация, полученная от ССО</t>
  </si>
  <si>
    <t>Раскрытие информации согласно п.43 Постановления Правительства РФ от 27.12.2004 № 861</t>
  </si>
  <si>
    <t>ИП Кацман В.В.</t>
  </si>
  <si>
    <t>Субъект федерации</t>
  </si>
  <si>
    <t>Омская область</t>
  </si>
  <si>
    <t>ТП-1, 2, 3, 4, 5, 5/1</t>
  </si>
  <si>
    <t>РП-324</t>
  </si>
  <si>
    <t>ТП-5319</t>
  </si>
  <si>
    <t>ТП-3588</t>
  </si>
  <si>
    <t>ТП-1252</t>
  </si>
  <si>
    <t>ТП-6625</t>
  </si>
  <si>
    <t>ТП-6636</t>
  </si>
  <si>
    <t>РП-616, ТП-6101, 6102, 6103, 6981</t>
  </si>
  <si>
    <t>РП-335</t>
  </si>
  <si>
    <t>ТП-4417</t>
  </si>
  <si>
    <t>ТП-5975</t>
  </si>
  <si>
    <t>ТП-6410</t>
  </si>
  <si>
    <t>ТП-4061</t>
  </si>
  <si>
    <t>ТП-7772</t>
  </si>
  <si>
    <t>РП-611</t>
  </si>
  <si>
    <t>6/0,4</t>
  </si>
  <si>
    <t>10/0,4</t>
  </si>
  <si>
    <t>РП-824, ТП-8315, 8316</t>
  </si>
  <si>
    <t>РП-810</t>
  </si>
  <si>
    <t>ТП-4225</t>
  </si>
  <si>
    <t>ТП-8262</t>
  </si>
  <si>
    <t>ТП-8313</t>
  </si>
  <si>
    <t>ТП-7773</t>
  </si>
  <si>
    <t>ТП-2254</t>
  </si>
  <si>
    <t>ТП-4273</t>
  </si>
  <si>
    <t>ТП-8096</t>
  </si>
  <si>
    <t>ТП-2006</t>
  </si>
  <si>
    <t>РП-413</t>
  </si>
  <si>
    <t>ТП-4326</t>
  </si>
  <si>
    <t>ТП-6643</t>
  </si>
  <si>
    <t>ТП-4754</t>
  </si>
  <si>
    <t>ТП-7902</t>
  </si>
  <si>
    <t>ТП-8543</t>
  </si>
  <si>
    <t>Сведения ИП Кацман В.В. об объёме присоединённой (максимальной) мощности ПС и максимальной мощности, указанной в заявках и заключенных договорах тех. присоединения</t>
  </si>
  <si>
    <t>отсутствует</t>
  </si>
  <si>
    <t>РП-1600, КТП-1, 2</t>
  </si>
  <si>
    <t>КЛ-0,4кВ мкд, Мали, 23</t>
  </si>
  <si>
    <t>КЛ-0,4кВ мкд, 19 Лин 185</t>
  </si>
  <si>
    <t>КЛ-0,4кВ мкд, Бат, 12, 14; Иш 3</t>
  </si>
  <si>
    <t>КЛ-0,4кВ мкд, Кулом 64/2, Дим 67, 67/1</t>
  </si>
  <si>
    <t>КЛ-0,4кВ мкд, 12 Дек 56, 58, 60; Кулом 64/1, 64/4</t>
  </si>
  <si>
    <t>КЛ-0,4кВ мкд, 12 Дек 1, 1/1</t>
  </si>
  <si>
    <t>КЛ-0,4кВ мкд, 2 Дач 10, 12; Волх 94; Долг 5</t>
  </si>
  <si>
    <t>КЛ-0,4кВ мкд, Ом, 134</t>
  </si>
  <si>
    <t>КЛ-0,4кВ мкд, 10 Чер, 9</t>
  </si>
  <si>
    <t>КЛ-0,4кВ мкд, Шак, 4</t>
  </si>
  <si>
    <t>КЛ-0,4кВ мкд, Бород, 2</t>
  </si>
  <si>
    <t>КЛ-0,4кВ мкд, Молод 3/1</t>
  </si>
  <si>
    <t>РП-820, ТП-134, 134А, 140А, 144А, 8046</t>
  </si>
  <si>
    <t>РП-408, ТП-4120А, ТП-4354</t>
  </si>
  <si>
    <t>РП-445</t>
  </si>
  <si>
    <t>ТП-7403</t>
  </si>
  <si>
    <t>ТП-5668</t>
  </si>
  <si>
    <t>РП-10, ТП-1, 3, 6, 7, 10, 11</t>
  </si>
  <si>
    <t>КЛ-0,4кВ мкд, 4 Мар, 6</t>
  </si>
  <si>
    <t>КЛ-0,4кВ мкд, Долг, 2</t>
  </si>
  <si>
    <t>КЛ-0,4кВ мкд, Масл, 2</t>
  </si>
  <si>
    <t>КЛ-0,4кВ мкд, Масл, 8</t>
  </si>
  <si>
    <t>КЛ-0,4кВ мкд, Масл, 9</t>
  </si>
  <si>
    <t>КЛ-0,4кВ мкд, Шеба, 31</t>
  </si>
  <si>
    <t>КЛ-0,4кВ мкд, Шеба, 33а</t>
  </si>
  <si>
    <t xml:space="preserve">    за период: 1 квартал 2023г.</t>
  </si>
  <si>
    <t>Итого 1 квартал 2023г.:</t>
  </si>
  <si>
    <t xml:space="preserve">    за период: 2 квартал 2023г.</t>
  </si>
  <si>
    <t>Итого 2 квартал 2023г.:</t>
  </si>
  <si>
    <t>РП-10, ТП-1, 3, 6, 7, 10, 11, б/н</t>
  </si>
  <si>
    <t>ВЛ-0,4кВ с. Морозовка</t>
  </si>
  <si>
    <t>ТП-б/н, Окружная дор. 16</t>
  </si>
  <si>
    <t xml:space="preserve">    за период: 3 квартал 2023г.</t>
  </si>
  <si>
    <t>Итого 3 квартал 2023г.:</t>
  </si>
  <si>
    <t xml:space="preserve">    за период: 4 квартал 2023г.</t>
  </si>
  <si>
    <t>Итого 4 квартал 2023г.:</t>
  </si>
  <si>
    <t>РП-10, ТП-1, 3, 6, 7, 10, 11, 14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</si>
</sst>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8" fillId="0" borderId="11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64">
      <selection activeCell="C15" sqref="C15"/>
    </sheetView>
  </sheetViews>
  <sheetFormatPr defaultColWidth="9.140625" defaultRowHeight="15"/>
  <cols>
    <col min="1" max="1" width="8.140625" style="2" customWidth="1"/>
    <col min="2" max="3" width="19.140625" style="2" customWidth="1"/>
    <col min="4" max="4" width="25.28125" style="1" customWidth="1"/>
    <col min="5" max="5" width="13.00390625" style="2" customWidth="1"/>
    <col min="6" max="6" width="18.28125" style="2" customWidth="1"/>
    <col min="7" max="7" width="15.8515625" style="2" customWidth="1"/>
    <col min="8" max="8" width="9.8515625" style="2" customWidth="1"/>
    <col min="9" max="9" width="11.7109375" style="2" customWidth="1"/>
    <col min="10" max="10" width="14.28125" style="2" customWidth="1"/>
    <col min="11" max="16384" width="9.140625" style="2" customWidth="1"/>
  </cols>
  <sheetData>
    <row r="1" spans="1:10" ht="15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</row>
    <row r="4" spans="1:10" ht="34.5" customHeight="1">
      <c r="A4" s="23" t="s">
        <v>47</v>
      </c>
      <c r="B4" s="23"/>
      <c r="C4" s="23"/>
      <c r="D4" s="23"/>
      <c r="E4" s="23"/>
      <c r="F4" s="23"/>
      <c r="G4" s="23"/>
      <c r="H4" s="23"/>
      <c r="I4" s="23"/>
      <c r="J4" s="23"/>
    </row>
    <row r="6" spans="1:11" ht="62.25" customHeight="1">
      <c r="A6" s="17" t="s">
        <v>0</v>
      </c>
      <c r="B6" s="17" t="s">
        <v>1</v>
      </c>
      <c r="C6" s="24" t="s">
        <v>12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6</v>
      </c>
      <c r="I6" s="17"/>
      <c r="J6" s="17" t="s">
        <v>9</v>
      </c>
      <c r="K6" s="7"/>
    </row>
    <row r="7" spans="1:11" s="1" customFormat="1" ht="62.25" customHeight="1">
      <c r="A7" s="17"/>
      <c r="B7" s="17"/>
      <c r="C7" s="25"/>
      <c r="D7" s="17"/>
      <c r="E7" s="17"/>
      <c r="F7" s="17"/>
      <c r="G7" s="17"/>
      <c r="H7" s="8" t="s">
        <v>7</v>
      </c>
      <c r="I7" s="8" t="s">
        <v>8</v>
      </c>
      <c r="J7" s="17"/>
      <c r="K7" s="7"/>
    </row>
    <row r="8" spans="1:10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</row>
    <row r="9" spans="1:10" ht="15">
      <c r="A9" s="18" t="s">
        <v>75</v>
      </c>
      <c r="B9" s="19"/>
      <c r="C9" s="19"/>
      <c r="D9" s="19"/>
      <c r="E9" s="19"/>
      <c r="F9" s="19"/>
      <c r="G9" s="19"/>
      <c r="H9" s="19"/>
      <c r="I9" s="19"/>
      <c r="J9" s="20"/>
    </row>
    <row r="10" spans="1:10" ht="15">
      <c r="A10" s="8">
        <v>1</v>
      </c>
      <c r="B10" s="3" t="s">
        <v>11</v>
      </c>
      <c r="C10" s="8" t="s">
        <v>13</v>
      </c>
      <c r="D10" s="8" t="s">
        <v>14</v>
      </c>
      <c r="E10" s="8" t="s">
        <v>29</v>
      </c>
      <c r="F10" s="8">
        <f>5*630</f>
        <v>3150</v>
      </c>
      <c r="G10" s="8">
        <v>3087</v>
      </c>
      <c r="H10" s="8">
        <v>15</v>
      </c>
      <c r="I10" s="8">
        <v>0</v>
      </c>
      <c r="J10" s="8" t="s">
        <v>48</v>
      </c>
    </row>
    <row r="11" spans="1:10" ht="15">
      <c r="A11" s="10">
        <v>2</v>
      </c>
      <c r="B11" s="3" t="s">
        <v>11</v>
      </c>
      <c r="C11" s="8" t="s">
        <v>13</v>
      </c>
      <c r="D11" s="8" t="s">
        <v>15</v>
      </c>
      <c r="E11" s="8" t="s">
        <v>30</v>
      </c>
      <c r="F11" s="8">
        <f>2*1000</f>
        <v>2000</v>
      </c>
      <c r="G11" s="8">
        <v>700</v>
      </c>
      <c r="H11" s="8"/>
      <c r="I11" s="8"/>
      <c r="J11" s="8" t="s">
        <v>48</v>
      </c>
    </row>
    <row r="12" spans="1:10" ht="15">
      <c r="A12" s="10">
        <v>3</v>
      </c>
      <c r="B12" s="3" t="s">
        <v>11</v>
      </c>
      <c r="C12" s="8" t="s">
        <v>13</v>
      </c>
      <c r="D12" s="8" t="s">
        <v>16</v>
      </c>
      <c r="E12" s="8" t="s">
        <v>30</v>
      </c>
      <c r="F12" s="8">
        <f>2*1000</f>
        <v>2000</v>
      </c>
      <c r="G12" s="8">
        <v>604</v>
      </c>
      <c r="H12" s="8"/>
      <c r="I12" s="8"/>
      <c r="J12" s="8" t="s">
        <v>48</v>
      </c>
    </row>
    <row r="13" spans="1:10" ht="15">
      <c r="A13" s="10">
        <v>4</v>
      </c>
      <c r="B13" s="3" t="s">
        <v>11</v>
      </c>
      <c r="C13" s="8" t="s">
        <v>13</v>
      </c>
      <c r="D13" s="8" t="s">
        <v>64</v>
      </c>
      <c r="E13" s="8" t="s">
        <v>30</v>
      </c>
      <c r="F13" s="8">
        <v>3820</v>
      </c>
      <c r="G13" s="8">
        <v>2689</v>
      </c>
      <c r="H13" s="8"/>
      <c r="I13" s="8"/>
      <c r="J13" s="8" t="s">
        <v>48</v>
      </c>
    </row>
    <row r="14" spans="1:10" ht="15">
      <c r="A14" s="10">
        <v>5</v>
      </c>
      <c r="B14" s="3" t="s">
        <v>11</v>
      </c>
      <c r="C14" s="8" t="s">
        <v>13</v>
      </c>
      <c r="D14" s="8" t="s">
        <v>17</v>
      </c>
      <c r="E14" s="8" t="s">
        <v>30</v>
      </c>
      <c r="F14" s="8">
        <f>2*630</f>
        <v>1260</v>
      </c>
      <c r="G14" s="8">
        <v>674</v>
      </c>
      <c r="H14" s="8"/>
      <c r="I14" s="8"/>
      <c r="J14" s="8" t="s">
        <v>48</v>
      </c>
    </row>
    <row r="15" spans="1:10" ht="15">
      <c r="A15" s="10">
        <v>6</v>
      </c>
      <c r="B15" s="3" t="s">
        <v>11</v>
      </c>
      <c r="C15" s="8" t="s">
        <v>13</v>
      </c>
      <c r="D15" s="8" t="s">
        <v>18</v>
      </c>
      <c r="E15" s="8" t="s">
        <v>30</v>
      </c>
      <c r="F15" s="8">
        <f>2*1000</f>
        <v>2000</v>
      </c>
      <c r="G15" s="8">
        <v>902</v>
      </c>
      <c r="H15" s="8"/>
      <c r="I15" s="8"/>
      <c r="J15" s="8" t="s">
        <v>48</v>
      </c>
    </row>
    <row r="16" spans="1:10" ht="15">
      <c r="A16" s="10">
        <v>7</v>
      </c>
      <c r="B16" s="3" t="s">
        <v>11</v>
      </c>
      <c r="C16" s="8" t="s">
        <v>13</v>
      </c>
      <c r="D16" s="8" t="s">
        <v>19</v>
      </c>
      <c r="E16" s="8" t="s">
        <v>30</v>
      </c>
      <c r="F16" s="8">
        <f>2*1000</f>
        <v>2000</v>
      </c>
      <c r="G16" s="8">
        <v>672</v>
      </c>
      <c r="H16" s="8"/>
      <c r="I16" s="8"/>
      <c r="J16" s="8" t="s">
        <v>48</v>
      </c>
    </row>
    <row r="17" spans="1:10" ht="15">
      <c r="A17" s="10">
        <v>8</v>
      </c>
      <c r="B17" s="3" t="s">
        <v>11</v>
      </c>
      <c r="C17" s="8" t="s">
        <v>13</v>
      </c>
      <c r="D17" s="8" t="s">
        <v>20</v>
      </c>
      <c r="E17" s="8" t="s">
        <v>30</v>
      </c>
      <c r="F17" s="8">
        <f>2*1000</f>
        <v>2000</v>
      </c>
      <c r="G17" s="4"/>
      <c r="H17" s="8"/>
      <c r="I17" s="8"/>
      <c r="J17" s="8" t="s">
        <v>48</v>
      </c>
    </row>
    <row r="18" spans="1:10" ht="30.75">
      <c r="A18" s="10">
        <v>9</v>
      </c>
      <c r="B18" s="3" t="s">
        <v>11</v>
      </c>
      <c r="C18" s="8" t="s">
        <v>13</v>
      </c>
      <c r="D18" s="8" t="s">
        <v>21</v>
      </c>
      <c r="E18" s="8" t="s">
        <v>30</v>
      </c>
      <c r="F18" s="8">
        <v>4920</v>
      </c>
      <c r="G18" s="4"/>
      <c r="H18" s="8">
        <v>0.05</v>
      </c>
      <c r="I18" s="8">
        <v>0.05</v>
      </c>
      <c r="J18" s="8" t="s">
        <v>48</v>
      </c>
    </row>
    <row r="19" spans="1:10" ht="15">
      <c r="A19" s="10">
        <v>10</v>
      </c>
      <c r="B19" s="3" t="s">
        <v>11</v>
      </c>
      <c r="C19" s="8" t="s">
        <v>13</v>
      </c>
      <c r="D19" s="8" t="s">
        <v>22</v>
      </c>
      <c r="E19" s="8" t="s">
        <v>30</v>
      </c>
      <c r="F19" s="8">
        <v>1050</v>
      </c>
      <c r="G19" s="8">
        <v>1000</v>
      </c>
      <c r="H19" s="8"/>
      <c r="I19" s="8"/>
      <c r="J19" s="8" t="s">
        <v>48</v>
      </c>
    </row>
    <row r="20" spans="1:10" ht="30.75">
      <c r="A20" s="10">
        <v>11</v>
      </c>
      <c r="B20" s="3" t="s">
        <v>11</v>
      </c>
      <c r="C20" s="8" t="s">
        <v>13</v>
      </c>
      <c r="D20" s="8" t="s">
        <v>63</v>
      </c>
      <c r="E20" s="8" t="s">
        <v>30</v>
      </c>
      <c r="F20" s="8">
        <v>3260</v>
      </c>
      <c r="G20" s="8">
        <v>5170</v>
      </c>
      <c r="H20" s="8"/>
      <c r="I20" s="8"/>
      <c r="J20" s="8" t="s">
        <v>48</v>
      </c>
    </row>
    <row r="21" spans="1:10" ht="15">
      <c r="A21" s="10">
        <v>12</v>
      </c>
      <c r="B21" s="3" t="s">
        <v>11</v>
      </c>
      <c r="C21" s="8" t="s">
        <v>13</v>
      </c>
      <c r="D21" s="8" t="s">
        <v>23</v>
      </c>
      <c r="E21" s="8" t="s">
        <v>30</v>
      </c>
      <c r="F21" s="8">
        <f>2*1000</f>
        <v>2000</v>
      </c>
      <c r="G21" s="1">
        <v>340</v>
      </c>
      <c r="H21" s="8"/>
      <c r="I21" s="8"/>
      <c r="J21" s="8" t="s">
        <v>48</v>
      </c>
    </row>
    <row r="22" spans="1:10" ht="15">
      <c r="A22" s="10">
        <v>13</v>
      </c>
      <c r="B22" s="3" t="s">
        <v>11</v>
      </c>
      <c r="C22" s="8" t="s">
        <v>13</v>
      </c>
      <c r="D22" s="8" t="s">
        <v>24</v>
      </c>
      <c r="E22" s="8" t="s">
        <v>30</v>
      </c>
      <c r="F22" s="8">
        <v>630</v>
      </c>
      <c r="G22" s="8">
        <v>85</v>
      </c>
      <c r="H22" s="8"/>
      <c r="I22" s="8"/>
      <c r="J22" s="8" t="s">
        <v>48</v>
      </c>
    </row>
    <row r="23" spans="1:10" ht="15">
      <c r="A23" s="10">
        <v>14</v>
      </c>
      <c r="B23" s="3" t="s">
        <v>11</v>
      </c>
      <c r="C23" s="8" t="s">
        <v>13</v>
      </c>
      <c r="D23" s="8" t="s">
        <v>25</v>
      </c>
      <c r="E23" s="8" t="s">
        <v>30</v>
      </c>
      <c r="F23" s="8">
        <f>2*630</f>
        <v>1260</v>
      </c>
      <c r="G23" s="8">
        <v>396.6</v>
      </c>
      <c r="H23" s="8"/>
      <c r="I23" s="8"/>
      <c r="J23" s="8" t="s">
        <v>48</v>
      </c>
    </row>
    <row r="24" spans="1:10" ht="15">
      <c r="A24" s="10">
        <v>15</v>
      </c>
      <c r="B24" s="3" t="s">
        <v>11</v>
      </c>
      <c r="C24" s="8" t="s">
        <v>13</v>
      </c>
      <c r="D24" s="8" t="s">
        <v>26</v>
      </c>
      <c r="E24" s="8" t="s">
        <v>30</v>
      </c>
      <c r="F24" s="8">
        <f>2*630</f>
        <v>1260</v>
      </c>
      <c r="G24" s="8">
        <v>720</v>
      </c>
      <c r="H24" s="8"/>
      <c r="I24" s="8"/>
      <c r="J24" s="8" t="s">
        <v>48</v>
      </c>
    </row>
    <row r="25" spans="1:10" ht="15">
      <c r="A25" s="10">
        <v>16</v>
      </c>
      <c r="B25" s="3" t="s">
        <v>11</v>
      </c>
      <c r="C25" s="8" t="s">
        <v>13</v>
      </c>
      <c r="D25" s="8" t="s">
        <v>27</v>
      </c>
      <c r="E25" s="8" t="s">
        <v>30</v>
      </c>
      <c r="F25" s="8">
        <f>2*1000</f>
        <v>2000</v>
      </c>
      <c r="G25" s="8">
        <v>635</v>
      </c>
      <c r="H25" s="8"/>
      <c r="I25" s="8"/>
      <c r="J25" s="8" t="s">
        <v>48</v>
      </c>
    </row>
    <row r="26" spans="1:10" ht="15">
      <c r="A26" s="10">
        <v>17</v>
      </c>
      <c r="B26" s="3" t="s">
        <v>11</v>
      </c>
      <c r="C26" s="8" t="s">
        <v>13</v>
      </c>
      <c r="D26" s="8" t="s">
        <v>28</v>
      </c>
      <c r="E26" s="8" t="s">
        <v>30</v>
      </c>
      <c r="F26" s="8">
        <f>2*1250</f>
        <v>2500</v>
      </c>
      <c r="G26" s="8">
        <v>1807.6</v>
      </c>
      <c r="H26" s="8"/>
      <c r="I26" s="8"/>
      <c r="J26" s="8" t="s">
        <v>48</v>
      </c>
    </row>
    <row r="27" spans="1:10" ht="15">
      <c r="A27" s="10">
        <v>18</v>
      </c>
      <c r="B27" s="3" t="s">
        <v>11</v>
      </c>
      <c r="C27" s="8" t="s">
        <v>13</v>
      </c>
      <c r="D27" s="8" t="s">
        <v>31</v>
      </c>
      <c r="E27" s="8" t="s">
        <v>30</v>
      </c>
      <c r="F27" s="8">
        <v>4420</v>
      </c>
      <c r="G27" s="8">
        <f>340+1550+500</f>
        <v>2390</v>
      </c>
      <c r="H27" s="8">
        <f>3067+4456</f>
        <v>7523</v>
      </c>
      <c r="I27" s="8">
        <v>0</v>
      </c>
      <c r="J27" s="8" t="s">
        <v>48</v>
      </c>
    </row>
    <row r="28" spans="1:10" ht="15">
      <c r="A28" s="10">
        <v>19</v>
      </c>
      <c r="B28" s="3" t="s">
        <v>11</v>
      </c>
      <c r="C28" s="8" t="s">
        <v>13</v>
      </c>
      <c r="D28" s="8" t="s">
        <v>49</v>
      </c>
      <c r="E28" s="8" t="s">
        <v>30</v>
      </c>
      <c r="F28" s="8">
        <v>4760</v>
      </c>
      <c r="G28" s="8">
        <f>4284+1140</f>
        <v>5424</v>
      </c>
      <c r="H28" s="8"/>
      <c r="I28" s="8"/>
      <c r="J28" s="8" t="s">
        <v>48</v>
      </c>
    </row>
    <row r="29" spans="1:10" ht="30.75">
      <c r="A29" s="10">
        <v>20</v>
      </c>
      <c r="B29" s="3" t="s">
        <v>11</v>
      </c>
      <c r="C29" s="8" t="s">
        <v>13</v>
      </c>
      <c r="D29" s="8" t="s">
        <v>62</v>
      </c>
      <c r="E29" s="8" t="s">
        <v>30</v>
      </c>
      <c r="F29" s="8">
        <f>4*1000+3260</f>
        <v>7260</v>
      </c>
      <c r="G29" s="8">
        <f>2068+1167+122+110+1480</f>
        <v>4947</v>
      </c>
      <c r="H29" s="8"/>
      <c r="I29" s="8"/>
      <c r="J29" s="8" t="s">
        <v>48</v>
      </c>
    </row>
    <row r="30" spans="1:10" ht="15">
      <c r="A30" s="10">
        <v>21</v>
      </c>
      <c r="B30" s="3" t="s">
        <v>11</v>
      </c>
      <c r="C30" s="8" t="s">
        <v>13</v>
      </c>
      <c r="D30" s="8" t="s">
        <v>32</v>
      </c>
      <c r="E30" s="8" t="s">
        <v>30</v>
      </c>
      <c r="F30" s="8">
        <f>2*630+2*630+2*1000</f>
        <v>4520</v>
      </c>
      <c r="G30" s="8">
        <f>2720+2720</f>
        <v>5440</v>
      </c>
      <c r="H30" s="8"/>
      <c r="I30" s="8"/>
      <c r="J30" s="8" t="s">
        <v>48</v>
      </c>
    </row>
    <row r="31" spans="1:10" ht="15">
      <c r="A31" s="10">
        <v>22</v>
      </c>
      <c r="B31" s="3" t="s">
        <v>11</v>
      </c>
      <c r="C31" s="8" t="s">
        <v>13</v>
      </c>
      <c r="D31" s="8" t="s">
        <v>33</v>
      </c>
      <c r="E31" s="8" t="s">
        <v>30</v>
      </c>
      <c r="F31" s="8">
        <v>1260</v>
      </c>
      <c r="G31" s="8">
        <v>450</v>
      </c>
      <c r="H31" s="8"/>
      <c r="I31" s="8"/>
      <c r="J31" s="8" t="s">
        <v>48</v>
      </c>
    </row>
    <row r="32" spans="1:10" ht="15">
      <c r="A32" s="10">
        <v>23</v>
      </c>
      <c r="B32" s="3" t="s">
        <v>11</v>
      </c>
      <c r="C32" s="8" t="s">
        <v>13</v>
      </c>
      <c r="D32" s="8" t="s">
        <v>34</v>
      </c>
      <c r="E32" s="8" t="s">
        <v>30</v>
      </c>
      <c r="F32" s="8">
        <v>800</v>
      </c>
      <c r="G32" s="8">
        <f>140*2</f>
        <v>280</v>
      </c>
      <c r="H32" s="8"/>
      <c r="I32" s="8"/>
      <c r="J32" s="8" t="s">
        <v>48</v>
      </c>
    </row>
    <row r="33" spans="1:10" ht="15">
      <c r="A33" s="10">
        <v>24</v>
      </c>
      <c r="B33" s="3" t="s">
        <v>11</v>
      </c>
      <c r="C33" s="8" t="s">
        <v>13</v>
      </c>
      <c r="D33" s="8" t="s">
        <v>35</v>
      </c>
      <c r="E33" s="8" t="s">
        <v>30</v>
      </c>
      <c r="F33" s="8">
        <v>630</v>
      </c>
      <c r="G33" s="8">
        <v>430</v>
      </c>
      <c r="H33" s="8"/>
      <c r="I33" s="8"/>
      <c r="J33" s="8" t="s">
        <v>48</v>
      </c>
    </row>
    <row r="34" spans="1:10" ht="15">
      <c r="A34" s="10">
        <v>25</v>
      </c>
      <c r="B34" s="3" t="s">
        <v>11</v>
      </c>
      <c r="C34" s="8" t="s">
        <v>13</v>
      </c>
      <c r="D34" s="8" t="s">
        <v>37</v>
      </c>
      <c r="E34" s="8" t="s">
        <v>30</v>
      </c>
      <c r="F34" s="8">
        <v>1260</v>
      </c>
      <c r="G34" s="8">
        <v>550</v>
      </c>
      <c r="H34" s="8"/>
      <c r="I34" s="8"/>
      <c r="J34" s="8" t="s">
        <v>48</v>
      </c>
    </row>
    <row r="35" spans="1:10" ht="15">
      <c r="A35" s="10">
        <v>26</v>
      </c>
      <c r="B35" s="3" t="s">
        <v>11</v>
      </c>
      <c r="C35" s="8" t="s">
        <v>13</v>
      </c>
      <c r="D35" s="8" t="s">
        <v>36</v>
      </c>
      <c r="E35" s="8" t="s">
        <v>30</v>
      </c>
      <c r="F35" s="8">
        <v>800</v>
      </c>
      <c r="G35" s="8">
        <v>337.9</v>
      </c>
      <c r="H35" s="8"/>
      <c r="I35" s="8"/>
      <c r="J35" s="8" t="s">
        <v>48</v>
      </c>
    </row>
    <row r="36" spans="1:10" ht="15">
      <c r="A36" s="10">
        <v>27</v>
      </c>
      <c r="B36" s="3" t="s">
        <v>11</v>
      </c>
      <c r="C36" s="8" t="s">
        <v>13</v>
      </c>
      <c r="D36" s="8" t="s">
        <v>38</v>
      </c>
      <c r="E36" s="8" t="s">
        <v>30</v>
      </c>
      <c r="F36" s="8">
        <f>2*250</f>
        <v>500</v>
      </c>
      <c r="G36" s="8">
        <f>150+150</f>
        <v>300</v>
      </c>
      <c r="H36" s="8"/>
      <c r="I36" s="8"/>
      <c r="J36" s="8" t="s">
        <v>48</v>
      </c>
    </row>
    <row r="37" spans="1:10" ht="15">
      <c r="A37" s="10">
        <v>28</v>
      </c>
      <c r="B37" s="3" t="s">
        <v>11</v>
      </c>
      <c r="C37" s="8" t="s">
        <v>13</v>
      </c>
      <c r="D37" s="8" t="s">
        <v>39</v>
      </c>
      <c r="E37" s="8" t="s">
        <v>30</v>
      </c>
      <c r="F37" s="8">
        <v>2000</v>
      </c>
      <c r="G37" s="8">
        <v>891</v>
      </c>
      <c r="H37" s="8"/>
      <c r="I37" s="8"/>
      <c r="J37" s="8" t="s">
        <v>48</v>
      </c>
    </row>
    <row r="38" spans="1:10" ht="15">
      <c r="A38" s="10">
        <v>29</v>
      </c>
      <c r="B38" s="3" t="s">
        <v>11</v>
      </c>
      <c r="C38" s="8" t="s">
        <v>13</v>
      </c>
      <c r="D38" s="8" t="s">
        <v>40</v>
      </c>
      <c r="E38" s="8" t="s">
        <v>30</v>
      </c>
      <c r="F38" s="8">
        <v>500</v>
      </c>
      <c r="G38" s="8">
        <v>500</v>
      </c>
      <c r="H38" s="8"/>
      <c r="I38" s="8"/>
      <c r="J38" s="8" t="s">
        <v>48</v>
      </c>
    </row>
    <row r="39" spans="1:10" ht="15">
      <c r="A39" s="10">
        <v>30</v>
      </c>
      <c r="B39" s="3" t="s">
        <v>11</v>
      </c>
      <c r="C39" s="8" t="s">
        <v>13</v>
      </c>
      <c r="D39" s="8" t="s">
        <v>41</v>
      </c>
      <c r="E39" s="8" t="s">
        <v>30</v>
      </c>
      <c r="F39" s="8">
        <f>2*630</f>
        <v>1260</v>
      </c>
      <c r="G39" s="8">
        <f>3145+840</f>
        <v>3985</v>
      </c>
      <c r="H39" s="8">
        <v>47</v>
      </c>
      <c r="I39" s="8">
        <v>0</v>
      </c>
      <c r="J39" s="8" t="s">
        <v>48</v>
      </c>
    </row>
    <row r="40" spans="1:10" ht="15">
      <c r="A40" s="10">
        <v>31</v>
      </c>
      <c r="B40" s="3" t="s">
        <v>11</v>
      </c>
      <c r="C40" s="8" t="s">
        <v>13</v>
      </c>
      <c r="D40" s="8" t="s">
        <v>42</v>
      </c>
      <c r="E40" s="8" t="s">
        <v>30</v>
      </c>
      <c r="F40" s="8">
        <v>400</v>
      </c>
      <c r="G40" s="8">
        <v>30</v>
      </c>
      <c r="H40" s="8"/>
      <c r="I40" s="8"/>
      <c r="J40" s="8" t="s">
        <v>48</v>
      </c>
    </row>
    <row r="41" spans="1:10" ht="15">
      <c r="A41" s="10">
        <v>32</v>
      </c>
      <c r="B41" s="3" t="s">
        <v>11</v>
      </c>
      <c r="C41" s="8" t="s">
        <v>13</v>
      </c>
      <c r="D41" s="8" t="s">
        <v>43</v>
      </c>
      <c r="E41" s="8" t="s">
        <v>30</v>
      </c>
      <c r="F41" s="8">
        <f>2*1000</f>
        <v>2000</v>
      </c>
      <c r="G41" s="8">
        <v>637</v>
      </c>
      <c r="H41" s="8"/>
      <c r="I41" s="8"/>
      <c r="J41" s="8" t="s">
        <v>48</v>
      </c>
    </row>
    <row r="42" spans="1:10" ht="15">
      <c r="A42" s="10">
        <v>33</v>
      </c>
      <c r="B42" s="3" t="s">
        <v>11</v>
      </c>
      <c r="C42" s="8" t="s">
        <v>13</v>
      </c>
      <c r="D42" s="8" t="s">
        <v>44</v>
      </c>
      <c r="E42" s="8" t="s">
        <v>30</v>
      </c>
      <c r="F42" s="8">
        <v>400</v>
      </c>
      <c r="G42" s="8">
        <v>238</v>
      </c>
      <c r="H42" s="8"/>
      <c r="I42" s="8"/>
      <c r="J42" s="8" t="s">
        <v>48</v>
      </c>
    </row>
    <row r="43" spans="1:10" ht="15">
      <c r="A43" s="10">
        <v>34</v>
      </c>
      <c r="B43" s="3" t="s">
        <v>11</v>
      </c>
      <c r="C43" s="8" t="s">
        <v>13</v>
      </c>
      <c r="D43" s="8" t="s">
        <v>45</v>
      </c>
      <c r="E43" s="8" t="s">
        <v>30</v>
      </c>
      <c r="F43" s="8">
        <v>250</v>
      </c>
      <c r="G43" s="8">
        <v>200</v>
      </c>
      <c r="H43" s="8"/>
      <c r="I43" s="8"/>
      <c r="J43" s="8" t="s">
        <v>48</v>
      </c>
    </row>
    <row r="44" spans="1:10" ht="15">
      <c r="A44" s="10">
        <v>35</v>
      </c>
      <c r="B44" s="3" t="s">
        <v>11</v>
      </c>
      <c r="C44" s="8" t="s">
        <v>13</v>
      </c>
      <c r="D44" s="8" t="s">
        <v>46</v>
      </c>
      <c r="E44" s="8" t="s">
        <v>30</v>
      </c>
      <c r="F44" s="8">
        <f>2*630</f>
        <v>1260</v>
      </c>
      <c r="G44" s="8">
        <v>366</v>
      </c>
      <c r="H44" s="8"/>
      <c r="I44" s="8"/>
      <c r="J44" s="8" t="s">
        <v>48</v>
      </c>
    </row>
    <row r="45" spans="1:10" ht="15">
      <c r="A45" s="10">
        <v>36</v>
      </c>
      <c r="B45" s="3" t="s">
        <v>11</v>
      </c>
      <c r="C45" s="8" t="s">
        <v>13</v>
      </c>
      <c r="D45" s="8" t="s">
        <v>50</v>
      </c>
      <c r="E45" s="8">
        <v>0.4</v>
      </c>
      <c r="F45" s="8">
        <v>0</v>
      </c>
      <c r="G45" s="8">
        <v>375.65</v>
      </c>
      <c r="H45" s="8"/>
      <c r="I45" s="8"/>
      <c r="J45" s="8" t="s">
        <v>48</v>
      </c>
    </row>
    <row r="46" spans="1:10" ht="30.75">
      <c r="A46" s="10">
        <v>37</v>
      </c>
      <c r="B46" s="3" t="s">
        <v>11</v>
      </c>
      <c r="C46" s="8" t="s">
        <v>13</v>
      </c>
      <c r="D46" s="8" t="s">
        <v>56</v>
      </c>
      <c r="E46" s="8">
        <v>0.4</v>
      </c>
      <c r="F46" s="8">
        <v>0</v>
      </c>
      <c r="G46" s="8">
        <v>757</v>
      </c>
      <c r="H46" s="8"/>
      <c r="I46" s="8"/>
      <c r="J46" s="8" t="s">
        <v>48</v>
      </c>
    </row>
    <row r="47" spans="1:10" ht="15">
      <c r="A47" s="10">
        <v>38</v>
      </c>
      <c r="B47" s="3" t="s">
        <v>11</v>
      </c>
      <c r="C47" s="8" t="s">
        <v>13</v>
      </c>
      <c r="D47" s="8" t="s">
        <v>60</v>
      </c>
      <c r="E47" s="8">
        <v>0.4</v>
      </c>
      <c r="F47" s="8">
        <v>0</v>
      </c>
      <c r="G47" s="8">
        <v>196</v>
      </c>
      <c r="H47" s="8">
        <v>5</v>
      </c>
      <c r="I47" s="8">
        <v>5</v>
      </c>
      <c r="J47" s="8" t="s">
        <v>48</v>
      </c>
    </row>
    <row r="48" spans="1:10" ht="30.75">
      <c r="A48" s="10">
        <v>39</v>
      </c>
      <c r="B48" s="3" t="s">
        <v>11</v>
      </c>
      <c r="C48" s="8" t="s">
        <v>13</v>
      </c>
      <c r="D48" s="8" t="s">
        <v>53</v>
      </c>
      <c r="E48" s="8">
        <v>0.4</v>
      </c>
      <c r="F48" s="8">
        <v>0</v>
      </c>
      <c r="G48" s="8">
        <v>416</v>
      </c>
      <c r="H48" s="8"/>
      <c r="I48" s="8"/>
      <c r="J48" s="8" t="s">
        <v>48</v>
      </c>
    </row>
    <row r="49" spans="1:10" ht="46.5">
      <c r="A49" s="10">
        <v>40</v>
      </c>
      <c r="B49" s="3" t="s">
        <v>11</v>
      </c>
      <c r="C49" s="8" t="s">
        <v>13</v>
      </c>
      <c r="D49" s="8" t="s">
        <v>54</v>
      </c>
      <c r="E49" s="8">
        <v>0.4</v>
      </c>
      <c r="F49" s="8">
        <v>0</v>
      </c>
      <c r="G49" s="8">
        <v>507</v>
      </c>
      <c r="H49" s="8"/>
      <c r="I49" s="8"/>
      <c r="J49" s="8" t="s">
        <v>48</v>
      </c>
    </row>
    <row r="50" spans="1:10" ht="30.75">
      <c r="A50" s="10">
        <v>41</v>
      </c>
      <c r="B50" s="3" t="s">
        <v>11</v>
      </c>
      <c r="C50" s="8" t="s">
        <v>13</v>
      </c>
      <c r="D50" s="8" t="s">
        <v>55</v>
      </c>
      <c r="E50" s="8">
        <v>0.4</v>
      </c>
      <c r="F50" s="8">
        <v>0</v>
      </c>
      <c r="G50" s="8">
        <v>374</v>
      </c>
      <c r="H50" s="8"/>
      <c r="I50" s="8"/>
      <c r="J50" s="8" t="s">
        <v>48</v>
      </c>
    </row>
    <row r="51" spans="1:10" ht="30.75">
      <c r="A51" s="10">
        <v>42</v>
      </c>
      <c r="B51" s="3" t="s">
        <v>11</v>
      </c>
      <c r="C51" s="8" t="s">
        <v>13</v>
      </c>
      <c r="D51" s="8" t="s">
        <v>52</v>
      </c>
      <c r="E51" s="8">
        <v>0.4</v>
      </c>
      <c r="F51" s="8">
        <v>0</v>
      </c>
      <c r="G51" s="8">
        <v>336.3</v>
      </c>
      <c r="H51" s="8"/>
      <c r="I51" s="8"/>
      <c r="J51" s="8" t="s">
        <v>48</v>
      </c>
    </row>
    <row r="52" spans="1:10" ht="15">
      <c r="A52" s="10">
        <v>43</v>
      </c>
      <c r="B52" s="3" t="s">
        <v>11</v>
      </c>
      <c r="C52" s="8" t="s">
        <v>13</v>
      </c>
      <c r="D52" s="8" t="s">
        <v>58</v>
      </c>
      <c r="E52" s="8">
        <v>0.4</v>
      </c>
      <c r="F52" s="8">
        <v>0</v>
      </c>
      <c r="G52" s="8">
        <v>322</v>
      </c>
      <c r="H52" s="8"/>
      <c r="I52" s="8"/>
      <c r="J52" s="8" t="s">
        <v>48</v>
      </c>
    </row>
    <row r="53" spans="1:10" ht="15">
      <c r="A53" s="10">
        <v>44</v>
      </c>
      <c r="B53" s="3" t="s">
        <v>11</v>
      </c>
      <c r="C53" s="8" t="s">
        <v>13</v>
      </c>
      <c r="D53" s="8" t="s">
        <v>59</v>
      </c>
      <c r="E53" s="8">
        <v>0.4</v>
      </c>
      <c r="F53" s="8">
        <v>0</v>
      </c>
      <c r="G53" s="8">
        <v>119.2</v>
      </c>
      <c r="H53" s="8"/>
      <c r="I53" s="8"/>
      <c r="J53" s="8" t="s">
        <v>48</v>
      </c>
    </row>
    <row r="54" spans="1:10" ht="30.75">
      <c r="A54" s="10">
        <v>45</v>
      </c>
      <c r="B54" s="3" t="s">
        <v>11</v>
      </c>
      <c r="C54" s="8" t="s">
        <v>13</v>
      </c>
      <c r="D54" s="8" t="s">
        <v>61</v>
      </c>
      <c r="E54" s="8">
        <v>0.4</v>
      </c>
      <c r="F54" s="8">
        <v>0</v>
      </c>
      <c r="G54" s="8">
        <v>104</v>
      </c>
      <c r="H54" s="8"/>
      <c r="I54" s="8"/>
      <c r="J54" s="8" t="s">
        <v>48</v>
      </c>
    </row>
    <row r="55" spans="1:10" ht="15">
      <c r="A55" s="10">
        <v>46</v>
      </c>
      <c r="B55" s="3" t="s">
        <v>11</v>
      </c>
      <c r="C55" s="8" t="s">
        <v>13</v>
      </c>
      <c r="D55" s="8" t="s">
        <v>57</v>
      </c>
      <c r="E55" s="8">
        <v>0.4</v>
      </c>
      <c r="F55" s="8">
        <v>0</v>
      </c>
      <c r="G55" s="8">
        <v>193.65</v>
      </c>
      <c r="H55" s="8"/>
      <c r="I55" s="8"/>
      <c r="J55" s="8" t="s">
        <v>48</v>
      </c>
    </row>
    <row r="56" spans="1:10" ht="30.75">
      <c r="A56" s="10">
        <v>47</v>
      </c>
      <c r="B56" s="3" t="s">
        <v>11</v>
      </c>
      <c r="C56" s="8" t="s">
        <v>13</v>
      </c>
      <c r="D56" s="8" t="s">
        <v>51</v>
      </c>
      <c r="E56" s="8">
        <v>0.4</v>
      </c>
      <c r="F56" s="8">
        <v>0</v>
      </c>
      <c r="G56" s="8">
        <v>255.36</v>
      </c>
      <c r="H56" s="8"/>
      <c r="I56" s="8"/>
      <c r="J56" s="8" t="s">
        <v>48</v>
      </c>
    </row>
    <row r="57" spans="1:10" ht="15">
      <c r="A57" s="10">
        <v>48</v>
      </c>
      <c r="B57" s="3" t="s">
        <v>11</v>
      </c>
      <c r="C57" s="8" t="s">
        <v>13</v>
      </c>
      <c r="D57" s="8" t="s">
        <v>68</v>
      </c>
      <c r="E57" s="8">
        <v>0.4</v>
      </c>
      <c r="F57" s="8">
        <v>0</v>
      </c>
      <c r="G57" s="8">
        <v>300</v>
      </c>
      <c r="H57" s="8"/>
      <c r="I57" s="8"/>
      <c r="J57" s="8" t="s">
        <v>48</v>
      </c>
    </row>
    <row r="58" spans="1:10" ht="15">
      <c r="A58" s="10">
        <v>49</v>
      </c>
      <c r="B58" s="3" t="s">
        <v>11</v>
      </c>
      <c r="C58" s="8" t="s">
        <v>13</v>
      </c>
      <c r="D58" s="8" t="s">
        <v>69</v>
      </c>
      <c r="E58" s="8">
        <v>0.4</v>
      </c>
      <c r="F58" s="8">
        <v>0</v>
      </c>
      <c r="G58" s="8">
        <v>162.2</v>
      </c>
      <c r="H58" s="8"/>
      <c r="I58" s="8"/>
      <c r="J58" s="8" t="s">
        <v>48</v>
      </c>
    </row>
    <row r="59" spans="1:10" ht="15">
      <c r="A59" s="10">
        <v>50</v>
      </c>
      <c r="B59" s="3" t="s">
        <v>11</v>
      </c>
      <c r="C59" s="8" t="s">
        <v>13</v>
      </c>
      <c r="D59" s="8" t="s">
        <v>70</v>
      </c>
      <c r="E59" s="8">
        <v>0.4</v>
      </c>
      <c r="F59" s="8">
        <v>0</v>
      </c>
      <c r="G59" s="8">
        <v>184.77</v>
      </c>
      <c r="H59" s="8"/>
      <c r="I59" s="8"/>
      <c r="J59" s="8" t="s">
        <v>48</v>
      </c>
    </row>
    <row r="60" spans="1:10" ht="15">
      <c r="A60" s="10">
        <v>51</v>
      </c>
      <c r="B60" s="3"/>
      <c r="C60" s="8"/>
      <c r="D60" s="8" t="s">
        <v>71</v>
      </c>
      <c r="E60" s="8">
        <v>0.4</v>
      </c>
      <c r="F60" s="8">
        <v>0</v>
      </c>
      <c r="G60" s="8">
        <v>250.6</v>
      </c>
      <c r="H60" s="8"/>
      <c r="I60" s="8"/>
      <c r="J60" s="8" t="s">
        <v>48</v>
      </c>
    </row>
    <row r="61" spans="1:10" ht="15">
      <c r="A61" s="10">
        <v>52</v>
      </c>
      <c r="B61" s="3"/>
      <c r="C61" s="8"/>
      <c r="D61" s="8" t="s">
        <v>72</v>
      </c>
      <c r="E61" s="8">
        <v>0.4</v>
      </c>
      <c r="F61" s="8">
        <v>0</v>
      </c>
      <c r="G61" s="8">
        <v>176.53</v>
      </c>
      <c r="H61" s="8"/>
      <c r="I61" s="8"/>
      <c r="J61" s="8" t="s">
        <v>48</v>
      </c>
    </row>
    <row r="62" spans="1:10" ht="15">
      <c r="A62" s="10">
        <v>53</v>
      </c>
      <c r="B62" s="3"/>
      <c r="C62" s="8"/>
      <c r="D62" s="8" t="s">
        <v>73</v>
      </c>
      <c r="E62" s="8">
        <v>0.4</v>
      </c>
      <c r="F62" s="8">
        <v>0</v>
      </c>
      <c r="G62" s="8">
        <v>274.07</v>
      </c>
      <c r="H62" s="8"/>
      <c r="I62" s="8"/>
      <c r="J62" s="8" t="s">
        <v>48</v>
      </c>
    </row>
    <row r="63" spans="1:10" ht="30.75">
      <c r="A63" s="10">
        <v>54</v>
      </c>
      <c r="B63" s="3"/>
      <c r="C63" s="8"/>
      <c r="D63" s="8" t="s">
        <v>74</v>
      </c>
      <c r="E63" s="8">
        <v>0.4</v>
      </c>
      <c r="F63" s="8">
        <v>0</v>
      </c>
      <c r="G63" s="8">
        <v>177.86</v>
      </c>
      <c r="H63" s="8"/>
      <c r="I63" s="8"/>
      <c r="J63" s="8" t="s">
        <v>48</v>
      </c>
    </row>
    <row r="64" spans="1:10" ht="15">
      <c r="A64" s="10">
        <v>55</v>
      </c>
      <c r="B64" s="3" t="s">
        <v>11</v>
      </c>
      <c r="C64" s="8" t="s">
        <v>13</v>
      </c>
      <c r="D64" s="8" t="s">
        <v>65</v>
      </c>
      <c r="E64" s="8" t="s">
        <v>30</v>
      </c>
      <c r="F64" s="8">
        <v>2000</v>
      </c>
      <c r="G64" s="8">
        <v>1290.4</v>
      </c>
      <c r="H64" s="8"/>
      <c r="I64" s="8"/>
      <c r="J64" s="8" t="s">
        <v>48</v>
      </c>
    </row>
    <row r="65" spans="1:10" ht="15">
      <c r="A65" s="10">
        <v>56</v>
      </c>
      <c r="B65" s="3" t="s">
        <v>11</v>
      </c>
      <c r="C65" s="8" t="s">
        <v>13</v>
      </c>
      <c r="D65" s="8" t="s">
        <v>66</v>
      </c>
      <c r="E65" s="8" t="s">
        <v>30</v>
      </c>
      <c r="F65" s="8">
        <v>250</v>
      </c>
      <c r="G65" s="8">
        <v>85</v>
      </c>
      <c r="H65" s="8"/>
      <c r="I65" s="8"/>
      <c r="J65" s="8" t="s">
        <v>48</v>
      </c>
    </row>
    <row r="66" spans="1:10" ht="30.75">
      <c r="A66" s="10">
        <v>57</v>
      </c>
      <c r="B66" s="3" t="s">
        <v>11</v>
      </c>
      <c r="C66" s="8" t="s">
        <v>13</v>
      </c>
      <c r="D66" s="8" t="s">
        <v>67</v>
      </c>
      <c r="E66" s="8" t="s">
        <v>30</v>
      </c>
      <c r="F66" s="8">
        <v>12050</v>
      </c>
      <c r="G66" s="8">
        <v>4460.7</v>
      </c>
      <c r="H66" s="8">
        <f>100+280+596+15+150</f>
        <v>1141</v>
      </c>
      <c r="I66" s="8">
        <v>15</v>
      </c>
      <c r="J66" s="8" t="s">
        <v>48</v>
      </c>
    </row>
    <row r="67" spans="1:10" s="6" customFormat="1" ht="15">
      <c r="A67" s="21" t="s">
        <v>76</v>
      </c>
      <c r="B67" s="21"/>
      <c r="C67" s="21"/>
      <c r="D67" s="21"/>
      <c r="E67" s="21"/>
      <c r="F67" s="5"/>
      <c r="G67" s="5"/>
      <c r="H67" s="5">
        <f>SUM(H10:H66)</f>
        <v>8731.05</v>
      </c>
      <c r="I67" s="5">
        <f>SUM(I10:I66)</f>
        <v>20.05</v>
      </c>
      <c r="J67" s="9"/>
    </row>
  </sheetData>
  <sheetProtection/>
  <mergeCells count="13">
    <mergeCell ref="A1:J1"/>
    <mergeCell ref="A4:J4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A9:J9"/>
    <mergeCell ref="A67:E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zoomScale="70" zoomScaleNormal="70" zoomScalePageLayoutView="0" workbookViewId="0" topLeftCell="A55">
      <selection activeCell="O13" sqref="O13"/>
    </sheetView>
  </sheetViews>
  <sheetFormatPr defaultColWidth="9.140625" defaultRowHeight="15"/>
  <cols>
    <col min="1" max="1" width="8.140625" style="2" customWidth="1"/>
    <col min="2" max="3" width="19.140625" style="2" customWidth="1"/>
    <col min="4" max="4" width="25.28125" style="1" customWidth="1"/>
    <col min="5" max="5" width="13.00390625" style="2" customWidth="1"/>
    <col min="6" max="6" width="18.28125" style="2" customWidth="1"/>
    <col min="7" max="7" width="15.8515625" style="2" customWidth="1"/>
    <col min="8" max="8" width="9.8515625" style="2" customWidth="1"/>
    <col min="9" max="9" width="11.7109375" style="2" customWidth="1"/>
    <col min="10" max="10" width="14.28125" style="2" customWidth="1"/>
    <col min="11" max="16384" width="9.140625" style="2" customWidth="1"/>
  </cols>
  <sheetData>
    <row r="1" spans="1:10" ht="15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</row>
    <row r="4" spans="1:10" ht="34.5" customHeight="1">
      <c r="A4" s="23" t="s">
        <v>47</v>
      </c>
      <c r="B4" s="23"/>
      <c r="C4" s="23"/>
      <c r="D4" s="23"/>
      <c r="E4" s="23"/>
      <c r="F4" s="23"/>
      <c r="G4" s="23"/>
      <c r="H4" s="23"/>
      <c r="I4" s="23"/>
      <c r="J4" s="23"/>
    </row>
    <row r="6" spans="1:11" ht="62.25" customHeight="1">
      <c r="A6" s="17" t="s">
        <v>0</v>
      </c>
      <c r="B6" s="17" t="s">
        <v>1</v>
      </c>
      <c r="C6" s="24" t="s">
        <v>12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6</v>
      </c>
      <c r="I6" s="17"/>
      <c r="J6" s="17" t="s">
        <v>9</v>
      </c>
      <c r="K6" s="7"/>
    </row>
    <row r="7" spans="1:11" s="1" customFormat="1" ht="62.25" customHeight="1">
      <c r="A7" s="17"/>
      <c r="B7" s="17"/>
      <c r="C7" s="25"/>
      <c r="D7" s="17"/>
      <c r="E7" s="17"/>
      <c r="F7" s="17"/>
      <c r="G7" s="17"/>
      <c r="H7" s="11" t="s">
        <v>7</v>
      </c>
      <c r="I7" s="11" t="s">
        <v>8</v>
      </c>
      <c r="J7" s="17"/>
      <c r="K7" s="7"/>
    </row>
    <row r="8" spans="1:10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</row>
    <row r="9" spans="1:10" ht="15">
      <c r="A9" s="18" t="s">
        <v>77</v>
      </c>
      <c r="B9" s="19"/>
      <c r="C9" s="19"/>
      <c r="D9" s="19"/>
      <c r="E9" s="19"/>
      <c r="F9" s="19"/>
      <c r="G9" s="19"/>
      <c r="H9" s="19"/>
      <c r="I9" s="19"/>
      <c r="J9" s="20"/>
    </row>
    <row r="10" spans="1:10" ht="15">
      <c r="A10" s="11">
        <v>1</v>
      </c>
      <c r="B10" s="3" t="s">
        <v>11</v>
      </c>
      <c r="C10" s="11" t="s">
        <v>13</v>
      </c>
      <c r="D10" s="11" t="s">
        <v>14</v>
      </c>
      <c r="E10" s="11" t="s">
        <v>29</v>
      </c>
      <c r="F10" s="11">
        <f>5*630</f>
        <v>3150</v>
      </c>
      <c r="G10" s="11">
        <v>3087</v>
      </c>
      <c r="H10" s="11"/>
      <c r="I10" s="11"/>
      <c r="J10" s="11" t="s">
        <v>48</v>
      </c>
    </row>
    <row r="11" spans="1:10" ht="15">
      <c r="A11" s="11">
        <v>2</v>
      </c>
      <c r="B11" s="3" t="s">
        <v>11</v>
      </c>
      <c r="C11" s="11" t="s">
        <v>13</v>
      </c>
      <c r="D11" s="11" t="s">
        <v>15</v>
      </c>
      <c r="E11" s="11" t="s">
        <v>30</v>
      </c>
      <c r="F11" s="11">
        <f>2*1000</f>
        <v>2000</v>
      </c>
      <c r="G11" s="11">
        <v>700</v>
      </c>
      <c r="H11" s="11"/>
      <c r="I11" s="11"/>
      <c r="J11" s="11" t="s">
        <v>48</v>
      </c>
    </row>
    <row r="12" spans="1:10" ht="15">
      <c r="A12" s="11">
        <v>3</v>
      </c>
      <c r="B12" s="3" t="s">
        <v>11</v>
      </c>
      <c r="C12" s="11" t="s">
        <v>13</v>
      </c>
      <c r="D12" s="11" t="s">
        <v>16</v>
      </c>
      <c r="E12" s="11" t="s">
        <v>30</v>
      </c>
      <c r="F12" s="11">
        <f>2*1000</f>
        <v>2000</v>
      </c>
      <c r="G12" s="11">
        <v>604</v>
      </c>
      <c r="H12" s="11">
        <v>3.5</v>
      </c>
      <c r="I12" s="11">
        <v>3.5</v>
      </c>
      <c r="J12" s="11" t="s">
        <v>48</v>
      </c>
    </row>
    <row r="13" spans="1:10" ht="15">
      <c r="A13" s="11">
        <v>4</v>
      </c>
      <c r="B13" s="3" t="s">
        <v>11</v>
      </c>
      <c r="C13" s="11" t="s">
        <v>13</v>
      </c>
      <c r="D13" s="11" t="s">
        <v>64</v>
      </c>
      <c r="E13" s="11" t="s">
        <v>30</v>
      </c>
      <c r="F13" s="11">
        <v>3820</v>
      </c>
      <c r="G13" s="11">
        <v>2689</v>
      </c>
      <c r="H13" s="11">
        <v>100</v>
      </c>
      <c r="I13" s="11">
        <v>100</v>
      </c>
      <c r="J13" s="11" t="s">
        <v>48</v>
      </c>
    </row>
    <row r="14" spans="1:10" ht="15">
      <c r="A14" s="11">
        <v>5</v>
      </c>
      <c r="B14" s="3" t="s">
        <v>11</v>
      </c>
      <c r="C14" s="11" t="s">
        <v>13</v>
      </c>
      <c r="D14" s="11" t="s">
        <v>17</v>
      </c>
      <c r="E14" s="11" t="s">
        <v>30</v>
      </c>
      <c r="F14" s="11">
        <f>2*630</f>
        <v>1260</v>
      </c>
      <c r="G14" s="11">
        <v>674</v>
      </c>
      <c r="H14" s="11"/>
      <c r="I14" s="11"/>
      <c r="J14" s="11" t="s">
        <v>48</v>
      </c>
    </row>
    <row r="15" spans="1:10" ht="15">
      <c r="A15" s="11">
        <v>6</v>
      </c>
      <c r="B15" s="3" t="s">
        <v>11</v>
      </c>
      <c r="C15" s="11" t="s">
        <v>13</v>
      </c>
      <c r="D15" s="11" t="s">
        <v>18</v>
      </c>
      <c r="E15" s="11" t="s">
        <v>30</v>
      </c>
      <c r="F15" s="11">
        <f>2*1000</f>
        <v>2000</v>
      </c>
      <c r="G15" s="11">
        <v>902</v>
      </c>
      <c r="H15" s="11"/>
      <c r="I15" s="11"/>
      <c r="J15" s="11" t="s">
        <v>48</v>
      </c>
    </row>
    <row r="16" spans="1:10" ht="15">
      <c r="A16" s="11">
        <v>7</v>
      </c>
      <c r="B16" s="3" t="s">
        <v>11</v>
      </c>
      <c r="C16" s="11" t="s">
        <v>13</v>
      </c>
      <c r="D16" s="11" t="s">
        <v>19</v>
      </c>
      <c r="E16" s="11" t="s">
        <v>30</v>
      </c>
      <c r="F16" s="11">
        <f>2*1000</f>
        <v>2000</v>
      </c>
      <c r="G16" s="11">
        <v>672</v>
      </c>
      <c r="H16" s="11"/>
      <c r="I16" s="11"/>
      <c r="J16" s="11" t="s">
        <v>48</v>
      </c>
    </row>
    <row r="17" spans="1:10" ht="15">
      <c r="A17" s="11">
        <v>8</v>
      </c>
      <c r="B17" s="3" t="s">
        <v>11</v>
      </c>
      <c r="C17" s="11" t="s">
        <v>13</v>
      </c>
      <c r="D17" s="11" t="s">
        <v>20</v>
      </c>
      <c r="E17" s="11" t="s">
        <v>30</v>
      </c>
      <c r="F17" s="11">
        <f>2*1000</f>
        <v>2000</v>
      </c>
      <c r="G17" s="4"/>
      <c r="H17" s="11">
        <v>0.1</v>
      </c>
      <c r="I17" s="11">
        <v>0.1</v>
      </c>
      <c r="J17" s="11" t="s">
        <v>48</v>
      </c>
    </row>
    <row r="18" spans="1:10" ht="30.75">
      <c r="A18" s="11">
        <v>9</v>
      </c>
      <c r="B18" s="3" t="s">
        <v>11</v>
      </c>
      <c r="C18" s="11" t="s">
        <v>13</v>
      </c>
      <c r="D18" s="11" t="s">
        <v>21</v>
      </c>
      <c r="E18" s="11" t="s">
        <v>30</v>
      </c>
      <c r="F18" s="11">
        <v>4920</v>
      </c>
      <c r="G18" s="4"/>
      <c r="H18" s="11"/>
      <c r="I18" s="11"/>
      <c r="J18" s="11" t="s">
        <v>48</v>
      </c>
    </row>
    <row r="19" spans="1:10" ht="15">
      <c r="A19" s="11">
        <v>10</v>
      </c>
      <c r="B19" s="3" t="s">
        <v>11</v>
      </c>
      <c r="C19" s="11" t="s">
        <v>13</v>
      </c>
      <c r="D19" s="11" t="s">
        <v>22</v>
      </c>
      <c r="E19" s="11" t="s">
        <v>30</v>
      </c>
      <c r="F19" s="11">
        <v>1050</v>
      </c>
      <c r="G19" s="11">
        <v>1000</v>
      </c>
      <c r="H19" s="11">
        <v>12</v>
      </c>
      <c r="I19" s="11">
        <v>12</v>
      </c>
      <c r="J19" s="11" t="s">
        <v>48</v>
      </c>
    </row>
    <row r="20" spans="1:10" ht="30.75">
      <c r="A20" s="11">
        <v>11</v>
      </c>
      <c r="B20" s="3" t="s">
        <v>11</v>
      </c>
      <c r="C20" s="11" t="s">
        <v>13</v>
      </c>
      <c r="D20" s="11" t="s">
        <v>63</v>
      </c>
      <c r="E20" s="11" t="s">
        <v>30</v>
      </c>
      <c r="F20" s="11">
        <v>3260</v>
      </c>
      <c r="G20" s="11">
        <v>5170</v>
      </c>
      <c r="H20" s="11"/>
      <c r="I20" s="11"/>
      <c r="J20" s="11" t="s">
        <v>48</v>
      </c>
    </row>
    <row r="21" spans="1:10" ht="15">
      <c r="A21" s="11">
        <v>12</v>
      </c>
      <c r="B21" s="3" t="s">
        <v>11</v>
      </c>
      <c r="C21" s="11" t="s">
        <v>13</v>
      </c>
      <c r="D21" s="11" t="s">
        <v>23</v>
      </c>
      <c r="E21" s="11" t="s">
        <v>30</v>
      </c>
      <c r="F21" s="11">
        <f>2*1000</f>
        <v>2000</v>
      </c>
      <c r="G21" s="1">
        <v>340</v>
      </c>
      <c r="H21" s="11"/>
      <c r="I21" s="11"/>
      <c r="J21" s="11" t="s">
        <v>48</v>
      </c>
    </row>
    <row r="22" spans="1:10" ht="15">
      <c r="A22" s="11">
        <v>13</v>
      </c>
      <c r="B22" s="3" t="s">
        <v>11</v>
      </c>
      <c r="C22" s="11" t="s">
        <v>13</v>
      </c>
      <c r="D22" s="11" t="s">
        <v>24</v>
      </c>
      <c r="E22" s="11" t="s">
        <v>30</v>
      </c>
      <c r="F22" s="11">
        <v>630</v>
      </c>
      <c r="G22" s="11">
        <v>85</v>
      </c>
      <c r="H22" s="11"/>
      <c r="I22" s="11"/>
      <c r="J22" s="11" t="s">
        <v>48</v>
      </c>
    </row>
    <row r="23" spans="1:10" ht="15">
      <c r="A23" s="11">
        <v>14</v>
      </c>
      <c r="B23" s="3" t="s">
        <v>11</v>
      </c>
      <c r="C23" s="11" t="s">
        <v>13</v>
      </c>
      <c r="D23" s="11" t="s">
        <v>25</v>
      </c>
      <c r="E23" s="11" t="s">
        <v>30</v>
      </c>
      <c r="F23" s="11">
        <f>2*630</f>
        <v>1260</v>
      </c>
      <c r="G23" s="11">
        <v>396.6</v>
      </c>
      <c r="H23" s="11"/>
      <c r="I23" s="11"/>
      <c r="J23" s="11" t="s">
        <v>48</v>
      </c>
    </row>
    <row r="24" spans="1:10" ht="15">
      <c r="A24" s="11">
        <v>15</v>
      </c>
      <c r="B24" s="3" t="s">
        <v>11</v>
      </c>
      <c r="C24" s="11" t="s">
        <v>13</v>
      </c>
      <c r="D24" s="11" t="s">
        <v>26</v>
      </c>
      <c r="E24" s="11" t="s">
        <v>30</v>
      </c>
      <c r="F24" s="11">
        <f>2*630</f>
        <v>1260</v>
      </c>
      <c r="G24" s="11">
        <v>720</v>
      </c>
      <c r="H24" s="11"/>
      <c r="I24" s="11"/>
      <c r="J24" s="11" t="s">
        <v>48</v>
      </c>
    </row>
    <row r="25" spans="1:10" ht="15">
      <c r="A25" s="11">
        <v>16</v>
      </c>
      <c r="B25" s="3" t="s">
        <v>11</v>
      </c>
      <c r="C25" s="11" t="s">
        <v>13</v>
      </c>
      <c r="D25" s="11" t="s">
        <v>27</v>
      </c>
      <c r="E25" s="11" t="s">
        <v>30</v>
      </c>
      <c r="F25" s="11">
        <f>2*1000</f>
        <v>2000</v>
      </c>
      <c r="G25" s="11">
        <v>635</v>
      </c>
      <c r="H25" s="11"/>
      <c r="I25" s="11"/>
      <c r="J25" s="11" t="s">
        <v>48</v>
      </c>
    </row>
    <row r="26" spans="1:10" ht="15">
      <c r="A26" s="11">
        <v>17</v>
      </c>
      <c r="B26" s="3" t="s">
        <v>11</v>
      </c>
      <c r="C26" s="11" t="s">
        <v>13</v>
      </c>
      <c r="D26" s="11" t="s">
        <v>28</v>
      </c>
      <c r="E26" s="11" t="s">
        <v>30</v>
      </c>
      <c r="F26" s="11">
        <f>2*1250</f>
        <v>2500</v>
      </c>
      <c r="G26" s="11">
        <v>1807.6</v>
      </c>
      <c r="H26" s="11"/>
      <c r="I26" s="11"/>
      <c r="J26" s="11" t="s">
        <v>48</v>
      </c>
    </row>
    <row r="27" spans="1:10" ht="15">
      <c r="A27" s="11">
        <v>18</v>
      </c>
      <c r="B27" s="3" t="s">
        <v>11</v>
      </c>
      <c r="C27" s="11" t="s">
        <v>13</v>
      </c>
      <c r="D27" s="11" t="s">
        <v>31</v>
      </c>
      <c r="E27" s="11" t="s">
        <v>30</v>
      </c>
      <c r="F27" s="11">
        <v>4420</v>
      </c>
      <c r="G27" s="11">
        <f>340+1550+500</f>
        <v>2390</v>
      </c>
      <c r="H27" s="11"/>
      <c r="I27" s="11"/>
      <c r="J27" s="11" t="s">
        <v>48</v>
      </c>
    </row>
    <row r="28" spans="1:10" ht="15">
      <c r="A28" s="11">
        <v>19</v>
      </c>
      <c r="B28" s="3" t="s">
        <v>11</v>
      </c>
      <c r="C28" s="11" t="s">
        <v>13</v>
      </c>
      <c r="D28" s="11" t="s">
        <v>49</v>
      </c>
      <c r="E28" s="11" t="s">
        <v>30</v>
      </c>
      <c r="F28" s="11">
        <v>4760</v>
      </c>
      <c r="G28" s="11">
        <f>4284+1140</f>
        <v>5424</v>
      </c>
      <c r="H28" s="11"/>
      <c r="I28" s="11"/>
      <c r="J28" s="11" t="s">
        <v>48</v>
      </c>
    </row>
    <row r="29" spans="1:10" ht="30.75">
      <c r="A29" s="11">
        <v>20</v>
      </c>
      <c r="B29" s="3" t="s">
        <v>11</v>
      </c>
      <c r="C29" s="11" t="s">
        <v>13</v>
      </c>
      <c r="D29" s="11" t="s">
        <v>62</v>
      </c>
      <c r="E29" s="11" t="s">
        <v>30</v>
      </c>
      <c r="F29" s="11">
        <f>4*1000+3260</f>
        <v>7260</v>
      </c>
      <c r="G29" s="11">
        <f>2068+1167+122+110+1480</f>
        <v>4947</v>
      </c>
      <c r="H29" s="11">
        <v>50</v>
      </c>
      <c r="I29" s="11"/>
      <c r="J29" s="11" t="s">
        <v>48</v>
      </c>
    </row>
    <row r="30" spans="1:10" ht="15">
      <c r="A30" s="11">
        <v>21</v>
      </c>
      <c r="B30" s="3" t="s">
        <v>11</v>
      </c>
      <c r="C30" s="11" t="s">
        <v>13</v>
      </c>
      <c r="D30" s="11" t="s">
        <v>32</v>
      </c>
      <c r="E30" s="11" t="s">
        <v>30</v>
      </c>
      <c r="F30" s="11">
        <f>2*630+2*630+2*1000</f>
        <v>4520</v>
      </c>
      <c r="G30" s="11">
        <f>2720+2720</f>
        <v>5440</v>
      </c>
      <c r="H30" s="11"/>
      <c r="I30" s="11"/>
      <c r="J30" s="11" t="s">
        <v>48</v>
      </c>
    </row>
    <row r="31" spans="1:10" ht="15">
      <c r="A31" s="11">
        <v>22</v>
      </c>
      <c r="B31" s="3" t="s">
        <v>11</v>
      </c>
      <c r="C31" s="11" t="s">
        <v>13</v>
      </c>
      <c r="D31" s="11" t="s">
        <v>33</v>
      </c>
      <c r="E31" s="11" t="s">
        <v>30</v>
      </c>
      <c r="F31" s="11">
        <v>1260</v>
      </c>
      <c r="G31" s="11">
        <v>450</v>
      </c>
      <c r="H31" s="11"/>
      <c r="I31" s="11"/>
      <c r="J31" s="11" t="s">
        <v>48</v>
      </c>
    </row>
    <row r="32" spans="1:10" ht="15">
      <c r="A32" s="11">
        <v>23</v>
      </c>
      <c r="B32" s="3" t="s">
        <v>11</v>
      </c>
      <c r="C32" s="11" t="s">
        <v>13</v>
      </c>
      <c r="D32" s="11" t="s">
        <v>34</v>
      </c>
      <c r="E32" s="11" t="s">
        <v>30</v>
      </c>
      <c r="F32" s="11">
        <v>800</v>
      </c>
      <c r="G32" s="11">
        <f>140*2</f>
        <v>280</v>
      </c>
      <c r="H32" s="11"/>
      <c r="I32" s="11"/>
      <c r="J32" s="11" t="s">
        <v>48</v>
      </c>
    </row>
    <row r="33" spans="1:10" ht="15">
      <c r="A33" s="11">
        <v>24</v>
      </c>
      <c r="B33" s="3" t="s">
        <v>11</v>
      </c>
      <c r="C33" s="11" t="s">
        <v>13</v>
      </c>
      <c r="D33" s="11" t="s">
        <v>35</v>
      </c>
      <c r="E33" s="11" t="s">
        <v>30</v>
      </c>
      <c r="F33" s="11">
        <v>630</v>
      </c>
      <c r="G33" s="11">
        <v>430</v>
      </c>
      <c r="H33" s="11"/>
      <c r="I33" s="11"/>
      <c r="J33" s="11" t="s">
        <v>48</v>
      </c>
    </row>
    <row r="34" spans="1:10" ht="15">
      <c r="A34" s="11">
        <v>25</v>
      </c>
      <c r="B34" s="3" t="s">
        <v>11</v>
      </c>
      <c r="C34" s="11" t="s">
        <v>13</v>
      </c>
      <c r="D34" s="11" t="s">
        <v>37</v>
      </c>
      <c r="E34" s="11" t="s">
        <v>30</v>
      </c>
      <c r="F34" s="11">
        <v>1260</v>
      </c>
      <c r="G34" s="11">
        <v>550</v>
      </c>
      <c r="H34" s="11"/>
      <c r="I34" s="11">
        <v>211.9</v>
      </c>
      <c r="J34" s="11" t="s">
        <v>48</v>
      </c>
    </row>
    <row r="35" spans="1:10" ht="15">
      <c r="A35" s="11">
        <v>26</v>
      </c>
      <c r="B35" s="3" t="s">
        <v>11</v>
      </c>
      <c r="C35" s="11" t="s">
        <v>13</v>
      </c>
      <c r="D35" s="11" t="s">
        <v>36</v>
      </c>
      <c r="E35" s="11" t="s">
        <v>30</v>
      </c>
      <c r="F35" s="11">
        <v>800</v>
      </c>
      <c r="G35" s="11">
        <v>337.9</v>
      </c>
      <c r="H35" s="11"/>
      <c r="I35" s="11"/>
      <c r="J35" s="11" t="s">
        <v>48</v>
      </c>
    </row>
    <row r="36" spans="1:10" ht="15">
      <c r="A36" s="11">
        <v>27</v>
      </c>
      <c r="B36" s="3" t="s">
        <v>11</v>
      </c>
      <c r="C36" s="11" t="s">
        <v>13</v>
      </c>
      <c r="D36" s="11" t="s">
        <v>38</v>
      </c>
      <c r="E36" s="11" t="s">
        <v>30</v>
      </c>
      <c r="F36" s="11">
        <f>2*250</f>
        <v>500</v>
      </c>
      <c r="G36" s="11">
        <f>150+150</f>
        <v>300</v>
      </c>
      <c r="H36" s="11"/>
      <c r="I36" s="11"/>
      <c r="J36" s="11" t="s">
        <v>48</v>
      </c>
    </row>
    <row r="37" spans="1:10" ht="15">
      <c r="A37" s="11">
        <v>28</v>
      </c>
      <c r="B37" s="3" t="s">
        <v>11</v>
      </c>
      <c r="C37" s="11" t="s">
        <v>13</v>
      </c>
      <c r="D37" s="11" t="s">
        <v>39</v>
      </c>
      <c r="E37" s="11" t="s">
        <v>30</v>
      </c>
      <c r="F37" s="11">
        <v>2000</v>
      </c>
      <c r="G37" s="11">
        <v>891</v>
      </c>
      <c r="H37" s="11"/>
      <c r="I37" s="11"/>
      <c r="J37" s="11" t="s">
        <v>48</v>
      </c>
    </row>
    <row r="38" spans="1:10" ht="15">
      <c r="A38" s="11">
        <v>29</v>
      </c>
      <c r="B38" s="3" t="s">
        <v>11</v>
      </c>
      <c r="C38" s="11" t="s">
        <v>13</v>
      </c>
      <c r="D38" s="11" t="s">
        <v>40</v>
      </c>
      <c r="E38" s="11" t="s">
        <v>30</v>
      </c>
      <c r="F38" s="11">
        <v>500</v>
      </c>
      <c r="G38" s="11">
        <v>500</v>
      </c>
      <c r="H38" s="11"/>
      <c r="I38" s="11"/>
      <c r="J38" s="11" t="s">
        <v>48</v>
      </c>
    </row>
    <row r="39" spans="1:10" ht="15">
      <c r="A39" s="11">
        <v>30</v>
      </c>
      <c r="B39" s="3" t="s">
        <v>11</v>
      </c>
      <c r="C39" s="11" t="s">
        <v>13</v>
      </c>
      <c r="D39" s="11" t="s">
        <v>41</v>
      </c>
      <c r="E39" s="11" t="s">
        <v>30</v>
      </c>
      <c r="F39" s="11">
        <f>2*630</f>
        <v>1260</v>
      </c>
      <c r="G39" s="11">
        <f>3145+840</f>
        <v>3985</v>
      </c>
      <c r="H39" s="11"/>
      <c r="I39" s="11">
        <v>47</v>
      </c>
      <c r="J39" s="11" t="s">
        <v>48</v>
      </c>
    </row>
    <row r="40" spans="1:10" ht="15">
      <c r="A40" s="11">
        <v>31</v>
      </c>
      <c r="B40" s="3" t="s">
        <v>11</v>
      </c>
      <c r="C40" s="11" t="s">
        <v>13</v>
      </c>
      <c r="D40" s="11" t="s">
        <v>42</v>
      </c>
      <c r="E40" s="11" t="s">
        <v>30</v>
      </c>
      <c r="F40" s="11">
        <v>400</v>
      </c>
      <c r="G40" s="11">
        <v>30</v>
      </c>
      <c r="H40" s="11"/>
      <c r="I40" s="11"/>
      <c r="J40" s="11" t="s">
        <v>48</v>
      </c>
    </row>
    <row r="41" spans="1:10" ht="15">
      <c r="A41" s="11">
        <v>32</v>
      </c>
      <c r="B41" s="3" t="s">
        <v>11</v>
      </c>
      <c r="C41" s="11" t="s">
        <v>13</v>
      </c>
      <c r="D41" s="11" t="s">
        <v>43</v>
      </c>
      <c r="E41" s="11" t="s">
        <v>30</v>
      </c>
      <c r="F41" s="11">
        <f>2*1000</f>
        <v>2000</v>
      </c>
      <c r="G41" s="11">
        <v>637</v>
      </c>
      <c r="H41" s="11"/>
      <c r="I41" s="11"/>
      <c r="J41" s="11" t="s">
        <v>48</v>
      </c>
    </row>
    <row r="42" spans="1:10" ht="15">
      <c r="A42" s="11">
        <v>33</v>
      </c>
      <c r="B42" s="3" t="s">
        <v>11</v>
      </c>
      <c r="C42" s="11" t="s">
        <v>13</v>
      </c>
      <c r="D42" s="11" t="s">
        <v>44</v>
      </c>
      <c r="E42" s="11" t="s">
        <v>30</v>
      </c>
      <c r="F42" s="11">
        <v>400</v>
      </c>
      <c r="G42" s="11">
        <v>238</v>
      </c>
      <c r="H42" s="11"/>
      <c r="I42" s="11"/>
      <c r="J42" s="11" t="s">
        <v>48</v>
      </c>
    </row>
    <row r="43" spans="1:10" ht="15">
      <c r="A43" s="11">
        <v>34</v>
      </c>
      <c r="B43" s="3" t="s">
        <v>11</v>
      </c>
      <c r="C43" s="11" t="s">
        <v>13</v>
      </c>
      <c r="D43" s="11" t="s">
        <v>45</v>
      </c>
      <c r="E43" s="11" t="s">
        <v>30</v>
      </c>
      <c r="F43" s="11">
        <v>250</v>
      </c>
      <c r="G43" s="11">
        <v>200</v>
      </c>
      <c r="H43" s="11"/>
      <c r="I43" s="11"/>
      <c r="J43" s="11" t="s">
        <v>48</v>
      </c>
    </row>
    <row r="44" spans="1:10" ht="15">
      <c r="A44" s="11">
        <v>35</v>
      </c>
      <c r="B44" s="3" t="s">
        <v>11</v>
      </c>
      <c r="C44" s="11" t="s">
        <v>13</v>
      </c>
      <c r="D44" s="11" t="s">
        <v>46</v>
      </c>
      <c r="E44" s="11" t="s">
        <v>30</v>
      </c>
      <c r="F44" s="11">
        <f>2*630</f>
        <v>1260</v>
      </c>
      <c r="G44" s="11">
        <v>366</v>
      </c>
      <c r="H44" s="11"/>
      <c r="I44" s="11"/>
      <c r="J44" s="11" t="s">
        <v>48</v>
      </c>
    </row>
    <row r="45" spans="1:10" ht="15">
      <c r="A45" s="11">
        <v>36</v>
      </c>
      <c r="B45" s="3" t="s">
        <v>11</v>
      </c>
      <c r="C45" s="11" t="s">
        <v>13</v>
      </c>
      <c r="D45" s="11" t="s">
        <v>50</v>
      </c>
      <c r="E45" s="11">
        <v>0.4</v>
      </c>
      <c r="F45" s="11">
        <v>0</v>
      </c>
      <c r="G45" s="11">
        <v>375.65</v>
      </c>
      <c r="H45" s="11"/>
      <c r="I45" s="11"/>
      <c r="J45" s="11" t="s">
        <v>48</v>
      </c>
    </row>
    <row r="46" spans="1:10" ht="30.75">
      <c r="A46" s="11">
        <v>37</v>
      </c>
      <c r="B46" s="3" t="s">
        <v>11</v>
      </c>
      <c r="C46" s="11" t="s">
        <v>13</v>
      </c>
      <c r="D46" s="11" t="s">
        <v>56</v>
      </c>
      <c r="E46" s="11">
        <v>0.4</v>
      </c>
      <c r="F46" s="11">
        <v>0</v>
      </c>
      <c r="G46" s="11">
        <v>757</v>
      </c>
      <c r="H46" s="11"/>
      <c r="I46" s="11"/>
      <c r="J46" s="11" t="s">
        <v>48</v>
      </c>
    </row>
    <row r="47" spans="1:10" ht="15">
      <c r="A47" s="11">
        <v>38</v>
      </c>
      <c r="B47" s="3" t="s">
        <v>11</v>
      </c>
      <c r="C47" s="11" t="s">
        <v>13</v>
      </c>
      <c r="D47" s="11" t="s">
        <v>60</v>
      </c>
      <c r="E47" s="11">
        <v>0.4</v>
      </c>
      <c r="F47" s="11">
        <v>0</v>
      </c>
      <c r="G47" s="11">
        <v>196</v>
      </c>
      <c r="H47" s="11"/>
      <c r="I47" s="11"/>
      <c r="J47" s="11" t="s">
        <v>48</v>
      </c>
    </row>
    <row r="48" spans="1:10" ht="30.75">
      <c r="A48" s="11">
        <v>39</v>
      </c>
      <c r="B48" s="3" t="s">
        <v>11</v>
      </c>
      <c r="C48" s="11" t="s">
        <v>13</v>
      </c>
      <c r="D48" s="11" t="s">
        <v>53</v>
      </c>
      <c r="E48" s="11">
        <v>0.4</v>
      </c>
      <c r="F48" s="11">
        <v>0</v>
      </c>
      <c r="G48" s="11">
        <v>416</v>
      </c>
      <c r="H48" s="11"/>
      <c r="I48" s="11"/>
      <c r="J48" s="11" t="s">
        <v>48</v>
      </c>
    </row>
    <row r="49" spans="1:10" ht="46.5">
      <c r="A49" s="11">
        <v>40</v>
      </c>
      <c r="B49" s="3" t="s">
        <v>11</v>
      </c>
      <c r="C49" s="11" t="s">
        <v>13</v>
      </c>
      <c r="D49" s="11" t="s">
        <v>54</v>
      </c>
      <c r="E49" s="11">
        <v>0.4</v>
      </c>
      <c r="F49" s="11">
        <v>0</v>
      </c>
      <c r="G49" s="11">
        <v>507</v>
      </c>
      <c r="H49" s="11"/>
      <c r="I49" s="11"/>
      <c r="J49" s="11" t="s">
        <v>48</v>
      </c>
    </row>
    <row r="50" spans="1:10" ht="30.75">
      <c r="A50" s="11">
        <v>41</v>
      </c>
      <c r="B50" s="3" t="s">
        <v>11</v>
      </c>
      <c r="C50" s="11" t="s">
        <v>13</v>
      </c>
      <c r="D50" s="11" t="s">
        <v>55</v>
      </c>
      <c r="E50" s="11">
        <v>0.4</v>
      </c>
      <c r="F50" s="11">
        <v>0</v>
      </c>
      <c r="G50" s="11">
        <v>374</v>
      </c>
      <c r="H50" s="11"/>
      <c r="I50" s="11"/>
      <c r="J50" s="11" t="s">
        <v>48</v>
      </c>
    </row>
    <row r="51" spans="1:10" ht="30.75">
      <c r="A51" s="11">
        <v>42</v>
      </c>
      <c r="B51" s="3" t="s">
        <v>11</v>
      </c>
      <c r="C51" s="11" t="s">
        <v>13</v>
      </c>
      <c r="D51" s="11" t="s">
        <v>52</v>
      </c>
      <c r="E51" s="11">
        <v>0.4</v>
      </c>
      <c r="F51" s="11">
        <v>0</v>
      </c>
      <c r="G51" s="11">
        <v>336.3</v>
      </c>
      <c r="H51" s="11"/>
      <c r="I51" s="11"/>
      <c r="J51" s="11" t="s">
        <v>48</v>
      </c>
    </row>
    <row r="52" spans="1:10" ht="15">
      <c r="A52" s="11">
        <v>43</v>
      </c>
      <c r="B52" s="3" t="s">
        <v>11</v>
      </c>
      <c r="C52" s="11" t="s">
        <v>13</v>
      </c>
      <c r="D52" s="11" t="s">
        <v>58</v>
      </c>
      <c r="E52" s="11">
        <v>0.4</v>
      </c>
      <c r="F52" s="11">
        <v>0</v>
      </c>
      <c r="G52" s="11">
        <v>322</v>
      </c>
      <c r="H52" s="11"/>
      <c r="I52" s="11"/>
      <c r="J52" s="11" t="s">
        <v>48</v>
      </c>
    </row>
    <row r="53" spans="1:10" ht="15">
      <c r="A53" s="11">
        <v>44</v>
      </c>
      <c r="B53" s="3" t="s">
        <v>11</v>
      </c>
      <c r="C53" s="11" t="s">
        <v>13</v>
      </c>
      <c r="D53" s="11" t="s">
        <v>59</v>
      </c>
      <c r="E53" s="11">
        <v>0.4</v>
      </c>
      <c r="F53" s="11">
        <v>0</v>
      </c>
      <c r="G53" s="11">
        <v>119.2</v>
      </c>
      <c r="H53" s="11"/>
      <c r="I53" s="11"/>
      <c r="J53" s="11" t="s">
        <v>48</v>
      </c>
    </row>
    <row r="54" spans="1:10" ht="30.75">
      <c r="A54" s="11">
        <v>45</v>
      </c>
      <c r="B54" s="3" t="s">
        <v>11</v>
      </c>
      <c r="C54" s="11" t="s">
        <v>13</v>
      </c>
      <c r="D54" s="11" t="s">
        <v>61</v>
      </c>
      <c r="E54" s="11">
        <v>0.4</v>
      </c>
      <c r="F54" s="11">
        <v>0</v>
      </c>
      <c r="G54" s="11">
        <v>104</v>
      </c>
      <c r="H54" s="11"/>
      <c r="I54" s="11"/>
      <c r="J54" s="11" t="s">
        <v>48</v>
      </c>
    </row>
    <row r="55" spans="1:10" ht="15">
      <c r="A55" s="11">
        <v>46</v>
      </c>
      <c r="B55" s="3" t="s">
        <v>11</v>
      </c>
      <c r="C55" s="11" t="s">
        <v>13</v>
      </c>
      <c r="D55" s="11" t="s">
        <v>57</v>
      </c>
      <c r="E55" s="11">
        <v>0.4</v>
      </c>
      <c r="F55" s="11">
        <v>0</v>
      </c>
      <c r="G55" s="11">
        <v>193.65</v>
      </c>
      <c r="H55" s="11"/>
      <c r="I55" s="11"/>
      <c r="J55" s="11" t="s">
        <v>48</v>
      </c>
    </row>
    <row r="56" spans="1:10" ht="30.75">
      <c r="A56" s="11">
        <v>47</v>
      </c>
      <c r="B56" s="3" t="s">
        <v>11</v>
      </c>
      <c r="C56" s="11" t="s">
        <v>13</v>
      </c>
      <c r="D56" s="11" t="s">
        <v>51</v>
      </c>
      <c r="E56" s="11">
        <v>0.4</v>
      </c>
      <c r="F56" s="11">
        <v>0</v>
      </c>
      <c r="G56" s="11">
        <v>255.36</v>
      </c>
      <c r="H56" s="11"/>
      <c r="I56" s="11"/>
      <c r="J56" s="11" t="s">
        <v>48</v>
      </c>
    </row>
    <row r="57" spans="1:10" ht="15">
      <c r="A57" s="11">
        <v>48</v>
      </c>
      <c r="B57" s="3" t="s">
        <v>11</v>
      </c>
      <c r="C57" s="11" t="s">
        <v>13</v>
      </c>
      <c r="D57" s="11" t="s">
        <v>68</v>
      </c>
      <c r="E57" s="11">
        <v>0.4</v>
      </c>
      <c r="F57" s="11">
        <v>0</v>
      </c>
      <c r="G57" s="11">
        <v>300</v>
      </c>
      <c r="H57" s="11"/>
      <c r="I57" s="11"/>
      <c r="J57" s="11" t="s">
        <v>48</v>
      </c>
    </row>
    <row r="58" spans="1:10" ht="15">
      <c r="A58" s="11">
        <v>49</v>
      </c>
      <c r="B58" s="3" t="s">
        <v>11</v>
      </c>
      <c r="C58" s="11" t="s">
        <v>13</v>
      </c>
      <c r="D58" s="11" t="s">
        <v>69</v>
      </c>
      <c r="E58" s="11">
        <v>0.4</v>
      </c>
      <c r="F58" s="11">
        <v>0</v>
      </c>
      <c r="G58" s="11">
        <v>162.2</v>
      </c>
      <c r="H58" s="11"/>
      <c r="I58" s="11"/>
      <c r="J58" s="11" t="s">
        <v>48</v>
      </c>
    </row>
    <row r="59" spans="1:10" ht="15">
      <c r="A59" s="11">
        <v>50</v>
      </c>
      <c r="B59" s="3" t="s">
        <v>11</v>
      </c>
      <c r="C59" s="11" t="s">
        <v>13</v>
      </c>
      <c r="D59" s="11" t="s">
        <v>70</v>
      </c>
      <c r="E59" s="11">
        <v>0.4</v>
      </c>
      <c r="F59" s="11">
        <v>0</v>
      </c>
      <c r="G59" s="11">
        <v>184.77</v>
      </c>
      <c r="H59" s="11"/>
      <c r="I59" s="11"/>
      <c r="J59" s="11" t="s">
        <v>48</v>
      </c>
    </row>
    <row r="60" spans="1:10" ht="15">
      <c r="A60" s="11">
        <v>51</v>
      </c>
      <c r="B60" s="3"/>
      <c r="C60" s="11"/>
      <c r="D60" s="11" t="s">
        <v>71</v>
      </c>
      <c r="E60" s="11">
        <v>0.4</v>
      </c>
      <c r="F60" s="11">
        <v>0</v>
      </c>
      <c r="G60" s="11">
        <v>250.6</v>
      </c>
      <c r="H60" s="11"/>
      <c r="I60" s="11"/>
      <c r="J60" s="11" t="s">
        <v>48</v>
      </c>
    </row>
    <row r="61" spans="1:10" ht="15">
      <c r="A61" s="11">
        <v>52</v>
      </c>
      <c r="B61" s="3"/>
      <c r="C61" s="11"/>
      <c r="D61" s="11" t="s">
        <v>72</v>
      </c>
      <c r="E61" s="11">
        <v>0.4</v>
      </c>
      <c r="F61" s="11">
        <v>0</v>
      </c>
      <c r="G61" s="11">
        <v>176.53</v>
      </c>
      <c r="H61" s="11"/>
      <c r="I61" s="11"/>
      <c r="J61" s="11" t="s">
        <v>48</v>
      </c>
    </row>
    <row r="62" spans="1:10" ht="15">
      <c r="A62" s="11">
        <v>53</v>
      </c>
      <c r="B62" s="3"/>
      <c r="C62" s="11"/>
      <c r="D62" s="11" t="s">
        <v>73</v>
      </c>
      <c r="E62" s="11">
        <v>0.4</v>
      </c>
      <c r="F62" s="11">
        <v>0</v>
      </c>
      <c r="G62" s="11">
        <v>274.07</v>
      </c>
      <c r="H62" s="11"/>
      <c r="I62" s="11"/>
      <c r="J62" s="11" t="s">
        <v>48</v>
      </c>
    </row>
    <row r="63" spans="1:10" ht="30.75">
      <c r="A63" s="11">
        <v>54</v>
      </c>
      <c r="B63" s="3"/>
      <c r="C63" s="11"/>
      <c r="D63" s="11" t="s">
        <v>74</v>
      </c>
      <c r="E63" s="11">
        <v>0.4</v>
      </c>
      <c r="F63" s="11">
        <v>0</v>
      </c>
      <c r="G63" s="11">
        <v>177.86</v>
      </c>
      <c r="H63" s="11"/>
      <c r="I63" s="11"/>
      <c r="J63" s="11" t="s">
        <v>48</v>
      </c>
    </row>
    <row r="64" spans="1:10" ht="15">
      <c r="A64" s="11">
        <v>55</v>
      </c>
      <c r="B64" s="3" t="s">
        <v>11</v>
      </c>
      <c r="C64" s="11" t="s">
        <v>13</v>
      </c>
      <c r="D64" s="11" t="s">
        <v>65</v>
      </c>
      <c r="E64" s="11" t="s">
        <v>30</v>
      </c>
      <c r="F64" s="11">
        <v>2000</v>
      </c>
      <c r="G64" s="11">
        <v>1290.4</v>
      </c>
      <c r="H64" s="11"/>
      <c r="I64" s="11"/>
      <c r="J64" s="11" t="s">
        <v>48</v>
      </c>
    </row>
    <row r="65" spans="1:10" ht="15">
      <c r="A65" s="11">
        <v>56</v>
      </c>
      <c r="B65" s="3" t="s">
        <v>11</v>
      </c>
      <c r="C65" s="11" t="s">
        <v>13</v>
      </c>
      <c r="D65" s="11" t="s">
        <v>66</v>
      </c>
      <c r="E65" s="11" t="s">
        <v>30</v>
      </c>
      <c r="F65" s="11">
        <v>250</v>
      </c>
      <c r="G65" s="11">
        <v>85</v>
      </c>
      <c r="H65" s="11"/>
      <c r="I65" s="11"/>
      <c r="J65" s="11" t="s">
        <v>48</v>
      </c>
    </row>
    <row r="66" spans="1:10" ht="30.75">
      <c r="A66" s="11">
        <v>57</v>
      </c>
      <c r="B66" s="3" t="s">
        <v>11</v>
      </c>
      <c r="C66" s="11" t="s">
        <v>13</v>
      </c>
      <c r="D66" s="11" t="s">
        <v>79</v>
      </c>
      <c r="E66" s="11" t="s">
        <v>30</v>
      </c>
      <c r="F66" s="11">
        <v>12050</v>
      </c>
      <c r="G66" s="11">
        <v>4460.7</v>
      </c>
      <c r="H66" s="11">
        <f>15+5+5+280+596</f>
        <v>901</v>
      </c>
      <c r="I66" s="11">
        <f>150+15+5</f>
        <v>170</v>
      </c>
      <c r="J66" s="11" t="s">
        <v>48</v>
      </c>
    </row>
    <row r="67" spans="1:10" ht="15">
      <c r="A67" s="11">
        <v>58</v>
      </c>
      <c r="B67" s="3" t="s">
        <v>11</v>
      </c>
      <c r="C67" s="11" t="s">
        <v>13</v>
      </c>
      <c r="D67" s="11" t="s">
        <v>80</v>
      </c>
      <c r="E67" s="11">
        <v>0.4</v>
      </c>
      <c r="F67" s="11">
        <v>0</v>
      </c>
      <c r="G67" s="11"/>
      <c r="H67" s="11">
        <v>100</v>
      </c>
      <c r="I67" s="11">
        <v>0</v>
      </c>
      <c r="J67" s="11" t="s">
        <v>48</v>
      </c>
    </row>
    <row r="68" spans="1:10" ht="30.75">
      <c r="A68" s="11">
        <v>59</v>
      </c>
      <c r="B68" s="3" t="s">
        <v>11</v>
      </c>
      <c r="C68" s="11" t="s">
        <v>13</v>
      </c>
      <c r="D68" s="11" t="s">
        <v>81</v>
      </c>
      <c r="E68" s="11" t="s">
        <v>30</v>
      </c>
      <c r="F68" s="11">
        <v>400</v>
      </c>
      <c r="G68" s="11">
        <v>400</v>
      </c>
      <c r="H68" s="11">
        <f>100+1280</f>
        <v>1380</v>
      </c>
      <c r="I68" s="11">
        <f>100</f>
        <v>100</v>
      </c>
      <c r="J68" s="11" t="s">
        <v>48</v>
      </c>
    </row>
    <row r="69" spans="1:10" s="6" customFormat="1" ht="15">
      <c r="A69" s="21" t="s">
        <v>78</v>
      </c>
      <c r="B69" s="21"/>
      <c r="C69" s="21"/>
      <c r="D69" s="21"/>
      <c r="E69" s="21"/>
      <c r="F69" s="5"/>
      <c r="G69" s="5"/>
      <c r="H69" s="5">
        <f>SUM(H10:H68)</f>
        <v>2546.6</v>
      </c>
      <c r="I69" s="5">
        <f>SUM(I10:I68)</f>
        <v>644.5</v>
      </c>
      <c r="J69" s="12"/>
    </row>
  </sheetData>
  <sheetProtection/>
  <mergeCells count="13">
    <mergeCell ref="A1:J1"/>
    <mergeCell ref="A4:J4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A9:J9"/>
    <mergeCell ref="A69:E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zoomScale="90" zoomScaleNormal="90" zoomScalePageLayoutView="0" workbookViewId="0" topLeftCell="A1">
      <selection activeCell="B72" sqref="B72"/>
    </sheetView>
  </sheetViews>
  <sheetFormatPr defaultColWidth="9.140625" defaultRowHeight="15"/>
  <cols>
    <col min="1" max="1" width="8.140625" style="2" customWidth="1"/>
    <col min="2" max="3" width="19.140625" style="2" customWidth="1"/>
    <col min="4" max="4" width="25.28125" style="1" customWidth="1"/>
    <col min="5" max="5" width="13.00390625" style="2" customWidth="1"/>
    <col min="6" max="6" width="18.28125" style="2" customWidth="1"/>
    <col min="7" max="7" width="15.8515625" style="2" customWidth="1"/>
    <col min="8" max="8" width="9.8515625" style="2" customWidth="1"/>
    <col min="9" max="9" width="11.7109375" style="2" customWidth="1"/>
    <col min="10" max="10" width="14.28125" style="2" customWidth="1"/>
    <col min="11" max="16384" width="9.140625" style="2" customWidth="1"/>
  </cols>
  <sheetData>
    <row r="1" spans="1:10" ht="15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</row>
    <row r="4" spans="1:10" ht="34.5" customHeight="1">
      <c r="A4" s="23" t="s">
        <v>47</v>
      </c>
      <c r="B4" s="23"/>
      <c r="C4" s="23"/>
      <c r="D4" s="23"/>
      <c r="E4" s="23"/>
      <c r="F4" s="23"/>
      <c r="G4" s="23"/>
      <c r="H4" s="23"/>
      <c r="I4" s="23"/>
      <c r="J4" s="23"/>
    </row>
    <row r="6" spans="1:11" ht="62.25" customHeight="1">
      <c r="A6" s="17" t="s">
        <v>0</v>
      </c>
      <c r="B6" s="17" t="s">
        <v>1</v>
      </c>
      <c r="C6" s="24" t="s">
        <v>12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6</v>
      </c>
      <c r="I6" s="17"/>
      <c r="J6" s="17" t="s">
        <v>9</v>
      </c>
      <c r="K6" s="7"/>
    </row>
    <row r="7" spans="1:11" s="1" customFormat="1" ht="62.25" customHeight="1">
      <c r="A7" s="17"/>
      <c r="B7" s="17"/>
      <c r="C7" s="25"/>
      <c r="D7" s="17"/>
      <c r="E7" s="17"/>
      <c r="F7" s="17"/>
      <c r="G7" s="17"/>
      <c r="H7" s="13" t="s">
        <v>7</v>
      </c>
      <c r="I7" s="13" t="s">
        <v>8</v>
      </c>
      <c r="J7" s="17"/>
      <c r="K7" s="7"/>
    </row>
    <row r="8" spans="1:10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</row>
    <row r="9" spans="1:10" ht="15">
      <c r="A9" s="18" t="s">
        <v>82</v>
      </c>
      <c r="B9" s="19"/>
      <c r="C9" s="19"/>
      <c r="D9" s="19"/>
      <c r="E9" s="19"/>
      <c r="F9" s="19"/>
      <c r="G9" s="19"/>
      <c r="H9" s="19"/>
      <c r="I9" s="19"/>
      <c r="J9" s="20"/>
    </row>
    <row r="10" spans="1:10" ht="15">
      <c r="A10" s="13">
        <v>1</v>
      </c>
      <c r="B10" s="3" t="s">
        <v>11</v>
      </c>
      <c r="C10" s="13" t="s">
        <v>13</v>
      </c>
      <c r="D10" s="13" t="s">
        <v>14</v>
      </c>
      <c r="E10" s="13" t="s">
        <v>29</v>
      </c>
      <c r="F10" s="13">
        <f>5*630</f>
        <v>3150</v>
      </c>
      <c r="G10" s="13">
        <v>3087</v>
      </c>
      <c r="H10" s="13"/>
      <c r="I10" s="13"/>
      <c r="J10" s="13" t="s">
        <v>48</v>
      </c>
    </row>
    <row r="11" spans="1:10" ht="15">
      <c r="A11" s="13">
        <v>2</v>
      </c>
      <c r="B11" s="3" t="s">
        <v>11</v>
      </c>
      <c r="C11" s="13" t="s">
        <v>13</v>
      </c>
      <c r="D11" s="13" t="s">
        <v>15</v>
      </c>
      <c r="E11" s="13" t="s">
        <v>30</v>
      </c>
      <c r="F11" s="13">
        <f>2*1000</f>
        <v>2000</v>
      </c>
      <c r="G11" s="13">
        <v>700</v>
      </c>
      <c r="H11" s="13"/>
      <c r="I11" s="13"/>
      <c r="J11" s="13" t="s">
        <v>48</v>
      </c>
    </row>
    <row r="12" spans="1:10" ht="15">
      <c r="A12" s="13">
        <v>3</v>
      </c>
      <c r="B12" s="3" t="s">
        <v>11</v>
      </c>
      <c r="C12" s="13" t="s">
        <v>13</v>
      </c>
      <c r="D12" s="13" t="s">
        <v>16</v>
      </c>
      <c r="E12" s="13" t="s">
        <v>30</v>
      </c>
      <c r="F12" s="13">
        <f>2*1000</f>
        <v>2000</v>
      </c>
      <c r="G12" s="13">
        <v>604</v>
      </c>
      <c r="H12" s="13"/>
      <c r="I12" s="13"/>
      <c r="J12" s="13" t="s">
        <v>48</v>
      </c>
    </row>
    <row r="13" spans="1:10" ht="15">
      <c r="A13" s="13">
        <v>4</v>
      </c>
      <c r="B13" s="3" t="s">
        <v>11</v>
      </c>
      <c r="C13" s="13" t="s">
        <v>13</v>
      </c>
      <c r="D13" s="13" t="s">
        <v>64</v>
      </c>
      <c r="E13" s="13" t="s">
        <v>30</v>
      </c>
      <c r="F13" s="13">
        <v>3820</v>
      </c>
      <c r="G13" s="13">
        <v>2689</v>
      </c>
      <c r="H13" s="13"/>
      <c r="I13" s="13"/>
      <c r="J13" s="13" t="s">
        <v>48</v>
      </c>
    </row>
    <row r="14" spans="1:10" ht="15">
      <c r="A14" s="13">
        <v>5</v>
      </c>
      <c r="B14" s="3" t="s">
        <v>11</v>
      </c>
      <c r="C14" s="13" t="s">
        <v>13</v>
      </c>
      <c r="D14" s="13" t="s">
        <v>17</v>
      </c>
      <c r="E14" s="13" t="s">
        <v>30</v>
      </c>
      <c r="F14" s="13">
        <f>2*630</f>
        <v>1260</v>
      </c>
      <c r="G14" s="13">
        <v>674</v>
      </c>
      <c r="H14" s="13"/>
      <c r="I14" s="13"/>
      <c r="J14" s="13" t="s">
        <v>48</v>
      </c>
    </row>
    <row r="15" spans="1:10" ht="15">
      <c r="A15" s="13">
        <v>6</v>
      </c>
      <c r="B15" s="3" t="s">
        <v>11</v>
      </c>
      <c r="C15" s="13" t="s">
        <v>13</v>
      </c>
      <c r="D15" s="13" t="s">
        <v>18</v>
      </c>
      <c r="E15" s="13" t="s">
        <v>30</v>
      </c>
      <c r="F15" s="13">
        <f>2*1000</f>
        <v>2000</v>
      </c>
      <c r="G15" s="13">
        <v>902</v>
      </c>
      <c r="H15" s="13"/>
      <c r="I15" s="13"/>
      <c r="J15" s="13" t="s">
        <v>48</v>
      </c>
    </row>
    <row r="16" spans="1:10" ht="15">
      <c r="A16" s="13">
        <v>7</v>
      </c>
      <c r="B16" s="3" t="s">
        <v>11</v>
      </c>
      <c r="C16" s="13" t="s">
        <v>13</v>
      </c>
      <c r="D16" s="13" t="s">
        <v>19</v>
      </c>
      <c r="E16" s="13" t="s">
        <v>30</v>
      </c>
      <c r="F16" s="13">
        <f>2*1000</f>
        <v>2000</v>
      </c>
      <c r="G16" s="13">
        <v>672</v>
      </c>
      <c r="H16" s="13"/>
      <c r="I16" s="13"/>
      <c r="J16" s="13" t="s">
        <v>48</v>
      </c>
    </row>
    <row r="17" spans="1:10" ht="15">
      <c r="A17" s="13">
        <v>8</v>
      </c>
      <c r="B17" s="3" t="s">
        <v>11</v>
      </c>
      <c r="C17" s="13" t="s">
        <v>13</v>
      </c>
      <c r="D17" s="13" t="s">
        <v>20</v>
      </c>
      <c r="E17" s="13" t="s">
        <v>30</v>
      </c>
      <c r="F17" s="13">
        <f>2*1000</f>
        <v>2000</v>
      </c>
      <c r="G17" s="4"/>
      <c r="H17" s="13"/>
      <c r="I17" s="13"/>
      <c r="J17" s="13" t="s">
        <v>48</v>
      </c>
    </row>
    <row r="18" spans="1:10" ht="30.75">
      <c r="A18" s="13">
        <v>9</v>
      </c>
      <c r="B18" s="3" t="s">
        <v>11</v>
      </c>
      <c r="C18" s="13" t="s">
        <v>13</v>
      </c>
      <c r="D18" s="13" t="s">
        <v>21</v>
      </c>
      <c r="E18" s="13" t="s">
        <v>30</v>
      </c>
      <c r="F18" s="13">
        <v>4920</v>
      </c>
      <c r="G18" s="4"/>
      <c r="H18" s="13"/>
      <c r="I18" s="13"/>
      <c r="J18" s="13" t="s">
        <v>48</v>
      </c>
    </row>
    <row r="19" spans="1:10" ht="15">
      <c r="A19" s="13">
        <v>10</v>
      </c>
      <c r="B19" s="3" t="s">
        <v>11</v>
      </c>
      <c r="C19" s="13" t="s">
        <v>13</v>
      </c>
      <c r="D19" s="13" t="s">
        <v>22</v>
      </c>
      <c r="E19" s="13" t="s">
        <v>30</v>
      </c>
      <c r="F19" s="13">
        <v>1050</v>
      </c>
      <c r="G19" s="13">
        <v>1000</v>
      </c>
      <c r="H19" s="13"/>
      <c r="I19" s="13"/>
      <c r="J19" s="13" t="s">
        <v>48</v>
      </c>
    </row>
    <row r="20" spans="1:10" ht="30.75">
      <c r="A20" s="13">
        <v>11</v>
      </c>
      <c r="B20" s="3" t="s">
        <v>11</v>
      </c>
      <c r="C20" s="13" t="s">
        <v>13</v>
      </c>
      <c r="D20" s="13" t="s">
        <v>63</v>
      </c>
      <c r="E20" s="13" t="s">
        <v>30</v>
      </c>
      <c r="F20" s="13">
        <v>3260</v>
      </c>
      <c r="G20" s="13">
        <v>5170</v>
      </c>
      <c r="H20" s="13"/>
      <c r="I20" s="13"/>
      <c r="J20" s="13" t="s">
        <v>48</v>
      </c>
    </row>
    <row r="21" spans="1:10" ht="15">
      <c r="A21" s="13">
        <v>12</v>
      </c>
      <c r="B21" s="3" t="s">
        <v>11</v>
      </c>
      <c r="C21" s="13" t="s">
        <v>13</v>
      </c>
      <c r="D21" s="13" t="s">
        <v>23</v>
      </c>
      <c r="E21" s="13" t="s">
        <v>30</v>
      </c>
      <c r="F21" s="13">
        <f>2*1000</f>
        <v>2000</v>
      </c>
      <c r="G21" s="1">
        <v>340</v>
      </c>
      <c r="H21" s="13"/>
      <c r="I21" s="13"/>
      <c r="J21" s="13" t="s">
        <v>48</v>
      </c>
    </row>
    <row r="22" spans="1:10" ht="15">
      <c r="A22" s="13">
        <v>13</v>
      </c>
      <c r="B22" s="3" t="s">
        <v>11</v>
      </c>
      <c r="C22" s="13" t="s">
        <v>13</v>
      </c>
      <c r="D22" s="13" t="s">
        <v>24</v>
      </c>
      <c r="E22" s="13" t="s">
        <v>30</v>
      </c>
      <c r="F22" s="13">
        <v>630</v>
      </c>
      <c r="G22" s="13">
        <v>85</v>
      </c>
      <c r="H22" s="13"/>
      <c r="I22" s="13"/>
      <c r="J22" s="13" t="s">
        <v>48</v>
      </c>
    </row>
    <row r="23" spans="1:10" ht="15">
      <c r="A23" s="13">
        <v>14</v>
      </c>
      <c r="B23" s="3" t="s">
        <v>11</v>
      </c>
      <c r="C23" s="13" t="s">
        <v>13</v>
      </c>
      <c r="D23" s="13" t="s">
        <v>25</v>
      </c>
      <c r="E23" s="13" t="s">
        <v>30</v>
      </c>
      <c r="F23" s="13">
        <f>2*630</f>
        <v>1260</v>
      </c>
      <c r="G23" s="13">
        <v>396.6</v>
      </c>
      <c r="H23" s="13"/>
      <c r="I23" s="13"/>
      <c r="J23" s="13" t="s">
        <v>48</v>
      </c>
    </row>
    <row r="24" spans="1:10" ht="15">
      <c r="A24" s="13">
        <v>15</v>
      </c>
      <c r="B24" s="3" t="s">
        <v>11</v>
      </c>
      <c r="C24" s="13" t="s">
        <v>13</v>
      </c>
      <c r="D24" s="13" t="s">
        <v>26</v>
      </c>
      <c r="E24" s="13" t="s">
        <v>30</v>
      </c>
      <c r="F24" s="13">
        <f>2*630</f>
        <v>1260</v>
      </c>
      <c r="G24" s="13">
        <v>720</v>
      </c>
      <c r="H24" s="13"/>
      <c r="I24" s="13"/>
      <c r="J24" s="13" t="s">
        <v>48</v>
      </c>
    </row>
    <row r="25" spans="1:10" ht="15">
      <c r="A25" s="13">
        <v>16</v>
      </c>
      <c r="B25" s="3" t="s">
        <v>11</v>
      </c>
      <c r="C25" s="13" t="s">
        <v>13</v>
      </c>
      <c r="D25" s="13" t="s">
        <v>27</v>
      </c>
      <c r="E25" s="13" t="s">
        <v>30</v>
      </c>
      <c r="F25" s="13">
        <f>2*1000</f>
        <v>2000</v>
      </c>
      <c r="G25" s="13">
        <v>635</v>
      </c>
      <c r="H25" s="13"/>
      <c r="I25" s="13"/>
      <c r="J25" s="13" t="s">
        <v>48</v>
      </c>
    </row>
    <row r="26" spans="1:10" ht="15">
      <c r="A26" s="13">
        <v>17</v>
      </c>
      <c r="B26" s="3" t="s">
        <v>11</v>
      </c>
      <c r="C26" s="13" t="s">
        <v>13</v>
      </c>
      <c r="D26" s="13" t="s">
        <v>28</v>
      </c>
      <c r="E26" s="13" t="s">
        <v>30</v>
      </c>
      <c r="F26" s="13">
        <f>2*1250</f>
        <v>2500</v>
      </c>
      <c r="G26" s="13">
        <v>1807.6</v>
      </c>
      <c r="H26" s="13">
        <v>5</v>
      </c>
      <c r="I26" s="13">
        <v>5</v>
      </c>
      <c r="J26" s="13" t="s">
        <v>48</v>
      </c>
    </row>
    <row r="27" spans="1:10" ht="15">
      <c r="A27" s="13">
        <v>18</v>
      </c>
      <c r="B27" s="3" t="s">
        <v>11</v>
      </c>
      <c r="C27" s="13" t="s">
        <v>13</v>
      </c>
      <c r="D27" s="13" t="s">
        <v>31</v>
      </c>
      <c r="E27" s="13" t="s">
        <v>30</v>
      </c>
      <c r="F27" s="13">
        <v>4420</v>
      </c>
      <c r="G27" s="13">
        <f>340+1550+500</f>
        <v>2390</v>
      </c>
      <c r="H27" s="13">
        <v>4656</v>
      </c>
      <c r="I27" s="13">
        <v>0</v>
      </c>
      <c r="J27" s="13" t="s">
        <v>48</v>
      </c>
    </row>
    <row r="28" spans="1:10" ht="15">
      <c r="A28" s="13">
        <v>19</v>
      </c>
      <c r="B28" s="3" t="s">
        <v>11</v>
      </c>
      <c r="C28" s="13" t="s">
        <v>13</v>
      </c>
      <c r="D28" s="13" t="s">
        <v>49</v>
      </c>
      <c r="E28" s="13" t="s">
        <v>30</v>
      </c>
      <c r="F28" s="13">
        <v>4760</v>
      </c>
      <c r="G28" s="13">
        <f>4284+1140</f>
        <v>5424</v>
      </c>
      <c r="H28" s="13"/>
      <c r="I28" s="13"/>
      <c r="J28" s="13" t="s">
        <v>48</v>
      </c>
    </row>
    <row r="29" spans="1:10" ht="30.75">
      <c r="A29" s="13">
        <v>20</v>
      </c>
      <c r="B29" s="3" t="s">
        <v>11</v>
      </c>
      <c r="C29" s="13" t="s">
        <v>13</v>
      </c>
      <c r="D29" s="13" t="s">
        <v>62</v>
      </c>
      <c r="E29" s="13" t="s">
        <v>30</v>
      </c>
      <c r="F29" s="13">
        <f>4*1000+3260</f>
        <v>7260</v>
      </c>
      <c r="G29" s="13">
        <f>2068+1167+122+110+1480</f>
        <v>4947</v>
      </c>
      <c r="H29" s="13"/>
      <c r="I29" s="13"/>
      <c r="J29" s="13" t="s">
        <v>48</v>
      </c>
    </row>
    <row r="30" spans="1:10" ht="15">
      <c r="A30" s="13">
        <v>21</v>
      </c>
      <c r="B30" s="3" t="s">
        <v>11</v>
      </c>
      <c r="C30" s="13" t="s">
        <v>13</v>
      </c>
      <c r="D30" s="13" t="s">
        <v>32</v>
      </c>
      <c r="E30" s="13" t="s">
        <v>30</v>
      </c>
      <c r="F30" s="13">
        <f>2*630+2*630+2*1000</f>
        <v>4520</v>
      </c>
      <c r="G30" s="13">
        <f>2720+2720</f>
        <v>5440</v>
      </c>
      <c r="H30" s="13"/>
      <c r="I30" s="13"/>
      <c r="J30" s="13" t="s">
        <v>48</v>
      </c>
    </row>
    <row r="31" spans="1:10" ht="15">
      <c r="A31" s="13">
        <v>22</v>
      </c>
      <c r="B31" s="3" t="s">
        <v>11</v>
      </c>
      <c r="C31" s="13" t="s">
        <v>13</v>
      </c>
      <c r="D31" s="13" t="s">
        <v>33</v>
      </c>
      <c r="E31" s="13" t="s">
        <v>30</v>
      </c>
      <c r="F31" s="13">
        <v>1260</v>
      </c>
      <c r="G31" s="13">
        <v>450</v>
      </c>
      <c r="H31" s="13"/>
      <c r="I31" s="13"/>
      <c r="J31" s="13" t="s">
        <v>48</v>
      </c>
    </row>
    <row r="32" spans="1:10" ht="15">
      <c r="A32" s="13">
        <v>23</v>
      </c>
      <c r="B32" s="3" t="s">
        <v>11</v>
      </c>
      <c r="C32" s="13" t="s">
        <v>13</v>
      </c>
      <c r="D32" s="13" t="s">
        <v>34</v>
      </c>
      <c r="E32" s="13" t="s">
        <v>30</v>
      </c>
      <c r="F32" s="13">
        <v>800</v>
      </c>
      <c r="G32" s="13">
        <f>140*2</f>
        <v>280</v>
      </c>
      <c r="H32" s="13"/>
      <c r="I32" s="13"/>
      <c r="J32" s="13" t="s">
        <v>48</v>
      </c>
    </row>
    <row r="33" spans="1:10" ht="15">
      <c r="A33" s="13">
        <v>24</v>
      </c>
      <c r="B33" s="3" t="s">
        <v>11</v>
      </c>
      <c r="C33" s="13" t="s">
        <v>13</v>
      </c>
      <c r="D33" s="13" t="s">
        <v>35</v>
      </c>
      <c r="E33" s="13" t="s">
        <v>30</v>
      </c>
      <c r="F33" s="13">
        <v>630</v>
      </c>
      <c r="G33" s="13">
        <v>430</v>
      </c>
      <c r="H33" s="13"/>
      <c r="I33" s="13"/>
      <c r="J33" s="13" t="s">
        <v>48</v>
      </c>
    </row>
    <row r="34" spans="1:10" ht="15">
      <c r="A34" s="13">
        <v>25</v>
      </c>
      <c r="B34" s="3" t="s">
        <v>11</v>
      </c>
      <c r="C34" s="13" t="s">
        <v>13</v>
      </c>
      <c r="D34" s="13" t="s">
        <v>37</v>
      </c>
      <c r="E34" s="13" t="s">
        <v>30</v>
      </c>
      <c r="F34" s="13">
        <v>1260</v>
      </c>
      <c r="G34" s="13">
        <v>550</v>
      </c>
      <c r="H34" s="13"/>
      <c r="I34" s="13"/>
      <c r="J34" s="13" t="s">
        <v>48</v>
      </c>
    </row>
    <row r="35" spans="1:10" ht="15">
      <c r="A35" s="13">
        <v>26</v>
      </c>
      <c r="B35" s="3" t="s">
        <v>11</v>
      </c>
      <c r="C35" s="13" t="s">
        <v>13</v>
      </c>
      <c r="D35" s="13" t="s">
        <v>36</v>
      </c>
      <c r="E35" s="13" t="s">
        <v>30</v>
      </c>
      <c r="F35" s="13">
        <v>800</v>
      </c>
      <c r="G35" s="13">
        <v>337.9</v>
      </c>
      <c r="H35" s="13"/>
      <c r="I35" s="13"/>
      <c r="J35" s="13" t="s">
        <v>48</v>
      </c>
    </row>
    <row r="36" spans="1:10" ht="15">
      <c r="A36" s="13">
        <v>27</v>
      </c>
      <c r="B36" s="3" t="s">
        <v>11</v>
      </c>
      <c r="C36" s="13" t="s">
        <v>13</v>
      </c>
      <c r="D36" s="13" t="s">
        <v>38</v>
      </c>
      <c r="E36" s="13" t="s">
        <v>30</v>
      </c>
      <c r="F36" s="13">
        <f>2*250</f>
        <v>500</v>
      </c>
      <c r="G36" s="13">
        <f>150+150</f>
        <v>300</v>
      </c>
      <c r="H36" s="13"/>
      <c r="I36" s="13"/>
      <c r="J36" s="13" t="s">
        <v>48</v>
      </c>
    </row>
    <row r="37" spans="1:10" ht="15">
      <c r="A37" s="13">
        <v>28</v>
      </c>
      <c r="B37" s="3" t="s">
        <v>11</v>
      </c>
      <c r="C37" s="13" t="s">
        <v>13</v>
      </c>
      <c r="D37" s="13" t="s">
        <v>39</v>
      </c>
      <c r="E37" s="13" t="s">
        <v>30</v>
      </c>
      <c r="F37" s="13">
        <v>2000</v>
      </c>
      <c r="G37" s="13">
        <v>891</v>
      </c>
      <c r="H37" s="13"/>
      <c r="I37" s="13"/>
      <c r="J37" s="13" t="s">
        <v>48</v>
      </c>
    </row>
    <row r="38" spans="1:10" ht="15">
      <c r="A38" s="13">
        <v>29</v>
      </c>
      <c r="B38" s="3" t="s">
        <v>11</v>
      </c>
      <c r="C38" s="13" t="s">
        <v>13</v>
      </c>
      <c r="D38" s="13" t="s">
        <v>40</v>
      </c>
      <c r="E38" s="13" t="s">
        <v>30</v>
      </c>
      <c r="F38" s="13">
        <v>500</v>
      </c>
      <c r="G38" s="13">
        <v>500</v>
      </c>
      <c r="H38" s="13"/>
      <c r="I38" s="13"/>
      <c r="J38" s="13" t="s">
        <v>48</v>
      </c>
    </row>
    <row r="39" spans="1:10" ht="15">
      <c r="A39" s="13">
        <v>30</v>
      </c>
      <c r="B39" s="3" t="s">
        <v>11</v>
      </c>
      <c r="C39" s="13" t="s">
        <v>13</v>
      </c>
      <c r="D39" s="13" t="s">
        <v>41</v>
      </c>
      <c r="E39" s="13" t="s">
        <v>30</v>
      </c>
      <c r="F39" s="13">
        <f>2*630</f>
        <v>1260</v>
      </c>
      <c r="G39" s="13">
        <f>3145+840</f>
        <v>3985</v>
      </c>
      <c r="H39" s="13">
        <v>139</v>
      </c>
      <c r="I39" s="13">
        <v>139</v>
      </c>
      <c r="J39" s="13" t="s">
        <v>48</v>
      </c>
    </row>
    <row r="40" spans="1:10" ht="15">
      <c r="A40" s="13">
        <v>31</v>
      </c>
      <c r="B40" s="3" t="s">
        <v>11</v>
      </c>
      <c r="C40" s="13" t="s">
        <v>13</v>
      </c>
      <c r="D40" s="13" t="s">
        <v>42</v>
      </c>
      <c r="E40" s="13" t="s">
        <v>30</v>
      </c>
      <c r="F40" s="13">
        <v>400</v>
      </c>
      <c r="G40" s="13">
        <v>30</v>
      </c>
      <c r="H40" s="13"/>
      <c r="I40" s="13"/>
      <c r="J40" s="13" t="s">
        <v>48</v>
      </c>
    </row>
    <row r="41" spans="1:10" ht="15">
      <c r="A41" s="13">
        <v>32</v>
      </c>
      <c r="B41" s="3" t="s">
        <v>11</v>
      </c>
      <c r="C41" s="13" t="s">
        <v>13</v>
      </c>
      <c r="D41" s="13" t="s">
        <v>43</v>
      </c>
      <c r="E41" s="13" t="s">
        <v>30</v>
      </c>
      <c r="F41" s="13">
        <f>2*1000</f>
        <v>2000</v>
      </c>
      <c r="G41" s="13">
        <v>637</v>
      </c>
      <c r="H41" s="13"/>
      <c r="I41" s="13"/>
      <c r="J41" s="13" t="s">
        <v>48</v>
      </c>
    </row>
    <row r="42" spans="1:10" ht="15">
      <c r="A42" s="13">
        <v>33</v>
      </c>
      <c r="B42" s="3" t="s">
        <v>11</v>
      </c>
      <c r="C42" s="13" t="s">
        <v>13</v>
      </c>
      <c r="D42" s="13" t="s">
        <v>44</v>
      </c>
      <c r="E42" s="13" t="s">
        <v>30</v>
      </c>
      <c r="F42" s="13">
        <v>400</v>
      </c>
      <c r="G42" s="13">
        <v>238</v>
      </c>
      <c r="H42" s="13"/>
      <c r="I42" s="13"/>
      <c r="J42" s="13" t="s">
        <v>48</v>
      </c>
    </row>
    <row r="43" spans="1:10" ht="15">
      <c r="A43" s="13">
        <v>34</v>
      </c>
      <c r="B43" s="3" t="s">
        <v>11</v>
      </c>
      <c r="C43" s="13" t="s">
        <v>13</v>
      </c>
      <c r="D43" s="13" t="s">
        <v>45</v>
      </c>
      <c r="E43" s="13" t="s">
        <v>30</v>
      </c>
      <c r="F43" s="13">
        <v>250</v>
      </c>
      <c r="G43" s="13">
        <v>200</v>
      </c>
      <c r="H43" s="13">
        <v>1280</v>
      </c>
      <c r="I43" s="13">
        <v>0</v>
      </c>
      <c r="J43" s="13" t="s">
        <v>48</v>
      </c>
    </row>
    <row r="44" spans="1:10" ht="15">
      <c r="A44" s="13">
        <v>35</v>
      </c>
      <c r="B44" s="3" t="s">
        <v>11</v>
      </c>
      <c r="C44" s="13" t="s">
        <v>13</v>
      </c>
      <c r="D44" s="13" t="s">
        <v>46</v>
      </c>
      <c r="E44" s="13" t="s">
        <v>30</v>
      </c>
      <c r="F44" s="13">
        <f>2*630</f>
        <v>1260</v>
      </c>
      <c r="G44" s="13">
        <v>366</v>
      </c>
      <c r="H44" s="13">
        <v>6</v>
      </c>
      <c r="I44" s="13">
        <v>6</v>
      </c>
      <c r="J44" s="13" t="s">
        <v>48</v>
      </c>
    </row>
    <row r="45" spans="1:10" ht="15">
      <c r="A45" s="13">
        <v>36</v>
      </c>
      <c r="B45" s="3" t="s">
        <v>11</v>
      </c>
      <c r="C45" s="13" t="s">
        <v>13</v>
      </c>
      <c r="D45" s="13" t="s">
        <v>50</v>
      </c>
      <c r="E45" s="13">
        <v>0.4</v>
      </c>
      <c r="F45" s="13">
        <v>0</v>
      </c>
      <c r="G45" s="13">
        <v>375.65</v>
      </c>
      <c r="H45" s="13"/>
      <c r="I45" s="13"/>
      <c r="J45" s="13" t="s">
        <v>48</v>
      </c>
    </row>
    <row r="46" spans="1:10" ht="30.75">
      <c r="A46" s="13">
        <v>37</v>
      </c>
      <c r="B46" s="3" t="s">
        <v>11</v>
      </c>
      <c r="C46" s="13" t="s">
        <v>13</v>
      </c>
      <c r="D46" s="13" t="s">
        <v>56</v>
      </c>
      <c r="E46" s="13">
        <v>0.4</v>
      </c>
      <c r="F46" s="13">
        <v>0</v>
      </c>
      <c r="G46" s="13">
        <v>757</v>
      </c>
      <c r="H46" s="13"/>
      <c r="I46" s="13"/>
      <c r="J46" s="13" t="s">
        <v>48</v>
      </c>
    </row>
    <row r="47" spans="1:10" ht="15">
      <c r="A47" s="13">
        <v>38</v>
      </c>
      <c r="B47" s="3" t="s">
        <v>11</v>
      </c>
      <c r="C47" s="13" t="s">
        <v>13</v>
      </c>
      <c r="D47" s="13" t="s">
        <v>60</v>
      </c>
      <c r="E47" s="13">
        <v>0.4</v>
      </c>
      <c r="F47" s="13">
        <v>0</v>
      </c>
      <c r="G47" s="13">
        <v>196</v>
      </c>
      <c r="H47" s="13"/>
      <c r="I47" s="13"/>
      <c r="J47" s="13" t="s">
        <v>48</v>
      </c>
    </row>
    <row r="48" spans="1:10" ht="30.75">
      <c r="A48" s="13">
        <v>39</v>
      </c>
      <c r="B48" s="3" t="s">
        <v>11</v>
      </c>
      <c r="C48" s="13" t="s">
        <v>13</v>
      </c>
      <c r="D48" s="13" t="s">
        <v>53</v>
      </c>
      <c r="E48" s="13">
        <v>0.4</v>
      </c>
      <c r="F48" s="13">
        <v>0</v>
      </c>
      <c r="G48" s="13">
        <v>416</v>
      </c>
      <c r="H48" s="13"/>
      <c r="I48" s="13"/>
      <c r="J48" s="13" t="s">
        <v>48</v>
      </c>
    </row>
    <row r="49" spans="1:10" ht="46.5">
      <c r="A49" s="13">
        <v>40</v>
      </c>
      <c r="B49" s="3" t="s">
        <v>11</v>
      </c>
      <c r="C49" s="13" t="s">
        <v>13</v>
      </c>
      <c r="D49" s="13" t="s">
        <v>54</v>
      </c>
      <c r="E49" s="13">
        <v>0.4</v>
      </c>
      <c r="F49" s="13">
        <v>0</v>
      </c>
      <c r="G49" s="13">
        <v>507</v>
      </c>
      <c r="H49" s="13"/>
      <c r="I49" s="13"/>
      <c r="J49" s="13" t="s">
        <v>48</v>
      </c>
    </row>
    <row r="50" spans="1:10" ht="30.75">
      <c r="A50" s="13">
        <v>41</v>
      </c>
      <c r="B50" s="3" t="s">
        <v>11</v>
      </c>
      <c r="C50" s="13" t="s">
        <v>13</v>
      </c>
      <c r="D50" s="13" t="s">
        <v>55</v>
      </c>
      <c r="E50" s="13">
        <v>0.4</v>
      </c>
      <c r="F50" s="13">
        <v>0</v>
      </c>
      <c r="G50" s="13">
        <v>374</v>
      </c>
      <c r="H50" s="13"/>
      <c r="I50" s="13"/>
      <c r="J50" s="13" t="s">
        <v>48</v>
      </c>
    </row>
    <row r="51" spans="1:10" ht="30.75">
      <c r="A51" s="13">
        <v>42</v>
      </c>
      <c r="B51" s="3" t="s">
        <v>11</v>
      </c>
      <c r="C51" s="13" t="s">
        <v>13</v>
      </c>
      <c r="D51" s="13" t="s">
        <v>52</v>
      </c>
      <c r="E51" s="13">
        <v>0.4</v>
      </c>
      <c r="F51" s="13">
        <v>0</v>
      </c>
      <c r="G51" s="13">
        <v>336.3</v>
      </c>
      <c r="H51" s="13"/>
      <c r="I51" s="13"/>
      <c r="J51" s="13" t="s">
        <v>48</v>
      </c>
    </row>
    <row r="52" spans="1:10" ht="15">
      <c r="A52" s="13">
        <v>43</v>
      </c>
      <c r="B52" s="3" t="s">
        <v>11</v>
      </c>
      <c r="C52" s="13" t="s">
        <v>13</v>
      </c>
      <c r="D52" s="13" t="s">
        <v>58</v>
      </c>
      <c r="E52" s="13">
        <v>0.4</v>
      </c>
      <c r="F52" s="13">
        <v>0</v>
      </c>
      <c r="G52" s="13">
        <v>322</v>
      </c>
      <c r="H52" s="13"/>
      <c r="I52" s="13"/>
      <c r="J52" s="13" t="s">
        <v>48</v>
      </c>
    </row>
    <row r="53" spans="1:10" ht="15">
      <c r="A53" s="13">
        <v>44</v>
      </c>
      <c r="B53" s="3" t="s">
        <v>11</v>
      </c>
      <c r="C53" s="13" t="s">
        <v>13</v>
      </c>
      <c r="D53" s="13" t="s">
        <v>59</v>
      </c>
      <c r="E53" s="13">
        <v>0.4</v>
      </c>
      <c r="F53" s="13">
        <v>0</v>
      </c>
      <c r="G53" s="13">
        <v>119.2</v>
      </c>
      <c r="H53" s="13"/>
      <c r="I53" s="13"/>
      <c r="J53" s="13" t="s">
        <v>48</v>
      </c>
    </row>
    <row r="54" spans="1:10" ht="30.75">
      <c r="A54" s="13">
        <v>45</v>
      </c>
      <c r="B54" s="3" t="s">
        <v>11</v>
      </c>
      <c r="C54" s="13" t="s">
        <v>13</v>
      </c>
      <c r="D54" s="13" t="s">
        <v>61</v>
      </c>
      <c r="E54" s="13">
        <v>0.4</v>
      </c>
      <c r="F54" s="13">
        <v>0</v>
      </c>
      <c r="G54" s="13">
        <v>104</v>
      </c>
      <c r="H54" s="13"/>
      <c r="I54" s="13"/>
      <c r="J54" s="13" t="s">
        <v>48</v>
      </c>
    </row>
    <row r="55" spans="1:10" ht="15">
      <c r="A55" s="13">
        <v>46</v>
      </c>
      <c r="B55" s="3" t="s">
        <v>11</v>
      </c>
      <c r="C55" s="13" t="s">
        <v>13</v>
      </c>
      <c r="D55" s="13" t="s">
        <v>57</v>
      </c>
      <c r="E55" s="13">
        <v>0.4</v>
      </c>
      <c r="F55" s="13">
        <v>0</v>
      </c>
      <c r="G55" s="13">
        <v>193.65</v>
      </c>
      <c r="H55" s="13"/>
      <c r="I55" s="13"/>
      <c r="J55" s="13" t="s">
        <v>48</v>
      </c>
    </row>
    <row r="56" spans="1:10" ht="30.75">
      <c r="A56" s="13">
        <v>47</v>
      </c>
      <c r="B56" s="3" t="s">
        <v>11</v>
      </c>
      <c r="C56" s="13" t="s">
        <v>13</v>
      </c>
      <c r="D56" s="13" t="s">
        <v>51</v>
      </c>
      <c r="E56" s="13">
        <v>0.4</v>
      </c>
      <c r="F56" s="13">
        <v>0</v>
      </c>
      <c r="G56" s="13">
        <v>255.36</v>
      </c>
      <c r="H56" s="13"/>
      <c r="I56" s="13"/>
      <c r="J56" s="13" t="s">
        <v>48</v>
      </c>
    </row>
    <row r="57" spans="1:10" ht="15">
      <c r="A57" s="13">
        <v>48</v>
      </c>
      <c r="B57" s="3" t="s">
        <v>11</v>
      </c>
      <c r="C57" s="13" t="s">
        <v>13</v>
      </c>
      <c r="D57" s="13" t="s">
        <v>68</v>
      </c>
      <c r="E57" s="13">
        <v>0.4</v>
      </c>
      <c r="F57" s="13">
        <v>0</v>
      </c>
      <c r="G57" s="13">
        <v>300</v>
      </c>
      <c r="H57" s="13"/>
      <c r="I57" s="13"/>
      <c r="J57" s="13" t="s">
        <v>48</v>
      </c>
    </row>
    <row r="58" spans="1:10" ht="15">
      <c r="A58" s="13">
        <v>49</v>
      </c>
      <c r="B58" s="3" t="s">
        <v>11</v>
      </c>
      <c r="C58" s="13" t="s">
        <v>13</v>
      </c>
      <c r="D58" s="13" t="s">
        <v>69</v>
      </c>
      <c r="E58" s="13">
        <v>0.4</v>
      </c>
      <c r="F58" s="13">
        <v>0</v>
      </c>
      <c r="G58" s="13">
        <v>162.2</v>
      </c>
      <c r="H58" s="13"/>
      <c r="I58" s="13"/>
      <c r="J58" s="13" t="s">
        <v>48</v>
      </c>
    </row>
    <row r="59" spans="1:10" ht="15">
      <c r="A59" s="13">
        <v>50</v>
      </c>
      <c r="B59" s="3" t="s">
        <v>11</v>
      </c>
      <c r="C59" s="13" t="s">
        <v>13</v>
      </c>
      <c r="D59" s="13" t="s">
        <v>70</v>
      </c>
      <c r="E59" s="13">
        <v>0.4</v>
      </c>
      <c r="F59" s="13">
        <v>0</v>
      </c>
      <c r="G59" s="13">
        <v>184.77</v>
      </c>
      <c r="H59" s="13"/>
      <c r="I59" s="13"/>
      <c r="J59" s="13" t="s">
        <v>48</v>
      </c>
    </row>
    <row r="60" spans="1:10" ht="16.5" customHeight="1">
      <c r="A60" s="13">
        <v>51</v>
      </c>
      <c r="B60" s="3" t="s">
        <v>11</v>
      </c>
      <c r="C60" s="13" t="s">
        <v>13</v>
      </c>
      <c r="D60" s="13" t="s">
        <v>71</v>
      </c>
      <c r="E60" s="13">
        <v>0.4</v>
      </c>
      <c r="F60" s="13">
        <v>0</v>
      </c>
      <c r="G60" s="13">
        <v>250.6</v>
      </c>
      <c r="H60" s="13"/>
      <c r="I60" s="13"/>
      <c r="J60" s="13" t="s">
        <v>48</v>
      </c>
    </row>
    <row r="61" spans="1:10" ht="15">
      <c r="A61" s="13">
        <v>52</v>
      </c>
      <c r="B61" s="3" t="s">
        <v>11</v>
      </c>
      <c r="C61" s="13" t="s">
        <v>13</v>
      </c>
      <c r="D61" s="13" t="s">
        <v>72</v>
      </c>
      <c r="E61" s="13">
        <v>0.4</v>
      </c>
      <c r="F61" s="13">
        <v>0</v>
      </c>
      <c r="G61" s="13">
        <v>176.53</v>
      </c>
      <c r="H61" s="13"/>
      <c r="I61" s="13"/>
      <c r="J61" s="13" t="s">
        <v>48</v>
      </c>
    </row>
    <row r="62" spans="1:10" ht="15">
      <c r="A62" s="13">
        <v>53</v>
      </c>
      <c r="B62" s="3" t="s">
        <v>11</v>
      </c>
      <c r="C62" s="13" t="s">
        <v>13</v>
      </c>
      <c r="D62" s="13" t="s">
        <v>73</v>
      </c>
      <c r="E62" s="13">
        <v>0.4</v>
      </c>
      <c r="F62" s="13">
        <v>0</v>
      </c>
      <c r="G62" s="13">
        <v>274.07</v>
      </c>
      <c r="H62" s="13"/>
      <c r="I62" s="13"/>
      <c r="J62" s="13" t="s">
        <v>48</v>
      </c>
    </row>
    <row r="63" spans="1:10" ht="30.75">
      <c r="A63" s="13">
        <v>54</v>
      </c>
      <c r="B63" s="3" t="s">
        <v>11</v>
      </c>
      <c r="C63" s="13" t="s">
        <v>13</v>
      </c>
      <c r="D63" s="13" t="s">
        <v>74</v>
      </c>
      <c r="E63" s="13">
        <v>0.4</v>
      </c>
      <c r="F63" s="13">
        <v>0</v>
      </c>
      <c r="G63" s="13">
        <v>177.86</v>
      </c>
      <c r="H63" s="13"/>
      <c r="I63" s="13"/>
      <c r="J63" s="13" t="s">
        <v>48</v>
      </c>
    </row>
    <row r="64" spans="1:10" ht="15">
      <c r="A64" s="13">
        <v>55</v>
      </c>
      <c r="B64" s="3" t="s">
        <v>11</v>
      </c>
      <c r="C64" s="13" t="s">
        <v>13</v>
      </c>
      <c r="D64" s="13" t="s">
        <v>65</v>
      </c>
      <c r="E64" s="13" t="s">
        <v>30</v>
      </c>
      <c r="F64" s="13">
        <v>2000</v>
      </c>
      <c r="G64" s="13">
        <v>1290.4</v>
      </c>
      <c r="H64" s="13"/>
      <c r="I64" s="13"/>
      <c r="J64" s="13" t="s">
        <v>48</v>
      </c>
    </row>
    <row r="65" spans="1:10" ht="15">
      <c r="A65" s="13">
        <v>56</v>
      </c>
      <c r="B65" s="3" t="s">
        <v>11</v>
      </c>
      <c r="C65" s="13" t="s">
        <v>13</v>
      </c>
      <c r="D65" s="13" t="s">
        <v>66</v>
      </c>
      <c r="E65" s="13" t="s">
        <v>30</v>
      </c>
      <c r="F65" s="13">
        <v>250</v>
      </c>
      <c r="G65" s="13">
        <v>85</v>
      </c>
      <c r="H65" s="13"/>
      <c r="I65" s="13"/>
      <c r="J65" s="13" t="s">
        <v>48</v>
      </c>
    </row>
    <row r="66" spans="1:10" ht="30.75">
      <c r="A66" s="13">
        <v>57</v>
      </c>
      <c r="B66" s="3" t="s">
        <v>11</v>
      </c>
      <c r="C66" s="13" t="s">
        <v>13</v>
      </c>
      <c r="D66" s="13" t="s">
        <v>79</v>
      </c>
      <c r="E66" s="13" t="s">
        <v>30</v>
      </c>
      <c r="F66" s="13">
        <v>12050</v>
      </c>
      <c r="G66" s="13">
        <v>4460.7</v>
      </c>
      <c r="H66" s="13">
        <v>10</v>
      </c>
      <c r="I66" s="13">
        <v>10</v>
      </c>
      <c r="J66" s="13" t="s">
        <v>48</v>
      </c>
    </row>
    <row r="67" spans="1:10" ht="15">
      <c r="A67" s="13">
        <v>58</v>
      </c>
      <c r="B67" s="3" t="s">
        <v>11</v>
      </c>
      <c r="C67" s="13" t="s">
        <v>13</v>
      </c>
      <c r="D67" s="13" t="s">
        <v>80</v>
      </c>
      <c r="E67" s="13">
        <v>0.4</v>
      </c>
      <c r="F67" s="13">
        <v>0</v>
      </c>
      <c r="G67" s="13"/>
      <c r="H67" s="13">
        <v>20</v>
      </c>
      <c r="I67" s="13">
        <v>5</v>
      </c>
      <c r="J67" s="13" t="s">
        <v>48</v>
      </c>
    </row>
    <row r="68" spans="1:10" ht="30.75">
      <c r="A68" s="13">
        <v>59</v>
      </c>
      <c r="B68" s="3" t="s">
        <v>11</v>
      </c>
      <c r="C68" s="13" t="s">
        <v>13</v>
      </c>
      <c r="D68" s="13" t="s">
        <v>81</v>
      </c>
      <c r="E68" s="13" t="s">
        <v>30</v>
      </c>
      <c r="F68" s="13">
        <v>400</v>
      </c>
      <c r="G68" s="13">
        <v>400</v>
      </c>
      <c r="H68" s="13">
        <v>31.2</v>
      </c>
      <c r="I68" s="13">
        <v>0</v>
      </c>
      <c r="J68" s="13" t="s">
        <v>48</v>
      </c>
    </row>
    <row r="69" spans="1:10" s="6" customFormat="1" ht="15">
      <c r="A69" s="21" t="s">
        <v>83</v>
      </c>
      <c r="B69" s="21"/>
      <c r="C69" s="21"/>
      <c r="D69" s="21"/>
      <c r="E69" s="21"/>
      <c r="F69" s="5"/>
      <c r="G69" s="5"/>
      <c r="H69" s="5">
        <f>SUM(H10:H68)</f>
        <v>6147.2</v>
      </c>
      <c r="I69" s="5">
        <f>SUM(I10:I68)</f>
        <v>165</v>
      </c>
      <c r="J69" s="14"/>
    </row>
  </sheetData>
  <sheetProtection/>
  <mergeCells count="13">
    <mergeCell ref="F6:F7"/>
    <mergeCell ref="G6:G7"/>
    <mergeCell ref="H6:I6"/>
    <mergeCell ref="J6:J7"/>
    <mergeCell ref="A9:J9"/>
    <mergeCell ref="A69:E69"/>
    <mergeCell ref="A1:J1"/>
    <mergeCell ref="A4:J4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="90" zoomScaleNormal="90" zoomScalePageLayoutView="0" workbookViewId="0" topLeftCell="A1">
      <selection activeCell="I67" sqref="I67"/>
    </sheetView>
  </sheetViews>
  <sheetFormatPr defaultColWidth="9.140625" defaultRowHeight="15"/>
  <cols>
    <col min="1" max="1" width="8.140625" style="2" customWidth="1"/>
    <col min="2" max="3" width="19.140625" style="2" customWidth="1"/>
    <col min="4" max="4" width="25.28125" style="1" customWidth="1"/>
    <col min="5" max="5" width="13.00390625" style="2" customWidth="1"/>
    <col min="6" max="6" width="18.28125" style="2" customWidth="1"/>
    <col min="7" max="7" width="15.8515625" style="2" customWidth="1"/>
    <col min="8" max="8" width="9.8515625" style="2" customWidth="1"/>
    <col min="9" max="9" width="11.7109375" style="2" customWidth="1"/>
    <col min="10" max="10" width="14.28125" style="2" customWidth="1"/>
    <col min="11" max="16384" width="9.140625" style="2" customWidth="1"/>
  </cols>
  <sheetData>
    <row r="1" spans="1:10" ht="15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</row>
    <row r="4" spans="1:10" ht="34.5" customHeight="1">
      <c r="A4" s="23" t="s">
        <v>47</v>
      </c>
      <c r="B4" s="23"/>
      <c r="C4" s="23"/>
      <c r="D4" s="23"/>
      <c r="E4" s="23"/>
      <c r="F4" s="23"/>
      <c r="G4" s="23"/>
      <c r="H4" s="23"/>
      <c r="I4" s="23"/>
      <c r="J4" s="23"/>
    </row>
    <row r="6" spans="1:11" ht="62.25" customHeight="1">
      <c r="A6" s="17" t="s">
        <v>0</v>
      </c>
      <c r="B6" s="17" t="s">
        <v>1</v>
      </c>
      <c r="C6" s="24" t="s">
        <v>12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6</v>
      </c>
      <c r="I6" s="17"/>
      <c r="J6" s="17" t="s">
        <v>9</v>
      </c>
      <c r="K6" s="7"/>
    </row>
    <row r="7" spans="1:11" s="1" customFormat="1" ht="62.25" customHeight="1">
      <c r="A7" s="17"/>
      <c r="B7" s="17"/>
      <c r="C7" s="25"/>
      <c r="D7" s="17"/>
      <c r="E7" s="17"/>
      <c r="F7" s="17"/>
      <c r="G7" s="17"/>
      <c r="H7" s="15" t="s">
        <v>7</v>
      </c>
      <c r="I7" s="15" t="s">
        <v>8</v>
      </c>
      <c r="J7" s="17"/>
      <c r="K7" s="7"/>
    </row>
    <row r="8" spans="1:10" ht="1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</row>
    <row r="9" spans="1:10" ht="15">
      <c r="A9" s="18" t="s">
        <v>84</v>
      </c>
      <c r="B9" s="19"/>
      <c r="C9" s="19"/>
      <c r="D9" s="19"/>
      <c r="E9" s="19"/>
      <c r="F9" s="19"/>
      <c r="G9" s="19"/>
      <c r="H9" s="19"/>
      <c r="I9" s="19"/>
      <c r="J9" s="20"/>
    </row>
    <row r="10" spans="1:10" ht="15">
      <c r="A10" s="15">
        <v>1</v>
      </c>
      <c r="B10" s="3" t="s">
        <v>11</v>
      </c>
      <c r="C10" s="15" t="s">
        <v>13</v>
      </c>
      <c r="D10" s="15" t="s">
        <v>14</v>
      </c>
      <c r="E10" s="15" t="s">
        <v>29</v>
      </c>
      <c r="F10" s="15">
        <f>5*630</f>
        <v>3150</v>
      </c>
      <c r="G10" s="15">
        <v>3087</v>
      </c>
      <c r="H10" s="15"/>
      <c r="I10" s="15"/>
      <c r="J10" s="15" t="s">
        <v>48</v>
      </c>
    </row>
    <row r="11" spans="1:10" ht="15">
      <c r="A11" s="15">
        <v>2</v>
      </c>
      <c r="B11" s="3" t="s">
        <v>11</v>
      </c>
      <c r="C11" s="15" t="s">
        <v>13</v>
      </c>
      <c r="D11" s="15" t="s">
        <v>15</v>
      </c>
      <c r="E11" s="15" t="s">
        <v>30</v>
      </c>
      <c r="F11" s="15">
        <f>2*1000</f>
        <v>2000</v>
      </c>
      <c r="G11" s="15">
        <v>700</v>
      </c>
      <c r="H11" s="15"/>
      <c r="I11" s="15"/>
      <c r="J11" s="15" t="s">
        <v>48</v>
      </c>
    </row>
    <row r="12" spans="1:10" ht="15">
      <c r="A12" s="15">
        <v>3</v>
      </c>
      <c r="B12" s="3" t="s">
        <v>11</v>
      </c>
      <c r="C12" s="15" t="s">
        <v>13</v>
      </c>
      <c r="D12" s="15" t="s">
        <v>16</v>
      </c>
      <c r="E12" s="15" t="s">
        <v>30</v>
      </c>
      <c r="F12" s="15">
        <f>2*1000</f>
        <v>2000</v>
      </c>
      <c r="G12" s="15">
        <v>604</v>
      </c>
      <c r="H12" s="15">
        <v>9.5</v>
      </c>
      <c r="I12" s="15">
        <v>0</v>
      </c>
      <c r="J12" s="15" t="s">
        <v>48</v>
      </c>
    </row>
    <row r="13" spans="1:10" ht="15">
      <c r="A13" s="15">
        <v>4</v>
      </c>
      <c r="B13" s="3" t="s">
        <v>11</v>
      </c>
      <c r="C13" s="15" t="s">
        <v>13</v>
      </c>
      <c r="D13" s="15" t="s">
        <v>64</v>
      </c>
      <c r="E13" s="15" t="s">
        <v>30</v>
      </c>
      <c r="F13" s="15">
        <v>3820</v>
      </c>
      <c r="G13" s="15">
        <v>2689</v>
      </c>
      <c r="H13" s="15"/>
      <c r="I13" s="15"/>
      <c r="J13" s="15" t="s">
        <v>48</v>
      </c>
    </row>
    <row r="14" spans="1:10" ht="15">
      <c r="A14" s="15">
        <v>5</v>
      </c>
      <c r="B14" s="3" t="s">
        <v>11</v>
      </c>
      <c r="C14" s="15" t="s">
        <v>13</v>
      </c>
      <c r="D14" s="15" t="s">
        <v>17</v>
      </c>
      <c r="E14" s="15" t="s">
        <v>30</v>
      </c>
      <c r="F14" s="15">
        <f>2*630</f>
        <v>1260</v>
      </c>
      <c r="G14" s="15">
        <v>674</v>
      </c>
      <c r="H14" s="15"/>
      <c r="I14" s="15"/>
      <c r="J14" s="15" t="s">
        <v>48</v>
      </c>
    </row>
    <row r="15" spans="1:10" ht="15">
      <c r="A15" s="15">
        <v>6</v>
      </c>
      <c r="B15" s="3" t="s">
        <v>11</v>
      </c>
      <c r="C15" s="15" t="s">
        <v>13</v>
      </c>
      <c r="D15" s="15" t="s">
        <v>18</v>
      </c>
      <c r="E15" s="15" t="s">
        <v>30</v>
      </c>
      <c r="F15" s="15">
        <f>2*1000</f>
        <v>2000</v>
      </c>
      <c r="G15" s="15">
        <v>902</v>
      </c>
      <c r="H15" s="15"/>
      <c r="I15" s="15"/>
      <c r="J15" s="15" t="s">
        <v>48</v>
      </c>
    </row>
    <row r="16" spans="1:10" ht="15">
      <c r="A16" s="15">
        <v>7</v>
      </c>
      <c r="B16" s="3" t="s">
        <v>11</v>
      </c>
      <c r="C16" s="15" t="s">
        <v>13</v>
      </c>
      <c r="D16" s="15" t="s">
        <v>19</v>
      </c>
      <c r="E16" s="15" t="s">
        <v>30</v>
      </c>
      <c r="F16" s="15">
        <f>2*1000</f>
        <v>2000</v>
      </c>
      <c r="G16" s="15">
        <v>672</v>
      </c>
      <c r="H16" s="15"/>
      <c r="I16" s="15"/>
      <c r="J16" s="15" t="s">
        <v>48</v>
      </c>
    </row>
    <row r="17" spans="1:10" ht="15">
      <c r="A17" s="15">
        <v>8</v>
      </c>
      <c r="B17" s="3" t="s">
        <v>11</v>
      </c>
      <c r="C17" s="15" t="s">
        <v>13</v>
      </c>
      <c r="D17" s="15" t="s">
        <v>20</v>
      </c>
      <c r="E17" s="15" t="s">
        <v>30</v>
      </c>
      <c r="F17" s="15">
        <f>2*1000</f>
        <v>2000</v>
      </c>
      <c r="G17" s="4"/>
      <c r="H17" s="15"/>
      <c r="I17" s="15"/>
      <c r="J17" s="15" t="s">
        <v>48</v>
      </c>
    </row>
    <row r="18" spans="1:10" ht="30.75">
      <c r="A18" s="15">
        <v>9</v>
      </c>
      <c r="B18" s="3" t="s">
        <v>11</v>
      </c>
      <c r="C18" s="15" t="s">
        <v>13</v>
      </c>
      <c r="D18" s="15" t="s">
        <v>21</v>
      </c>
      <c r="E18" s="15" t="s">
        <v>30</v>
      </c>
      <c r="F18" s="15">
        <v>4920</v>
      </c>
      <c r="G18" s="4"/>
      <c r="H18" s="15">
        <v>20</v>
      </c>
      <c r="I18" s="15">
        <v>20</v>
      </c>
      <c r="J18" s="15" t="s">
        <v>48</v>
      </c>
    </row>
    <row r="19" spans="1:10" ht="15">
      <c r="A19" s="15">
        <v>10</v>
      </c>
      <c r="B19" s="3" t="s">
        <v>11</v>
      </c>
      <c r="C19" s="15" t="s">
        <v>13</v>
      </c>
      <c r="D19" s="15" t="s">
        <v>22</v>
      </c>
      <c r="E19" s="15" t="s">
        <v>30</v>
      </c>
      <c r="F19" s="15">
        <v>1050</v>
      </c>
      <c r="G19" s="15">
        <v>1000</v>
      </c>
      <c r="H19" s="15">
        <f>10+12</f>
        <v>22</v>
      </c>
      <c r="I19" s="15">
        <v>12</v>
      </c>
      <c r="J19" s="15" t="s">
        <v>48</v>
      </c>
    </row>
    <row r="20" spans="1:10" ht="30.75">
      <c r="A20" s="15">
        <v>11</v>
      </c>
      <c r="B20" s="3" t="s">
        <v>11</v>
      </c>
      <c r="C20" s="15" t="s">
        <v>13</v>
      </c>
      <c r="D20" s="15" t="s">
        <v>63</v>
      </c>
      <c r="E20" s="15" t="s">
        <v>30</v>
      </c>
      <c r="F20" s="15">
        <v>3260</v>
      </c>
      <c r="G20" s="15">
        <v>5170</v>
      </c>
      <c r="H20" s="15"/>
      <c r="I20" s="15"/>
      <c r="J20" s="15" t="s">
        <v>48</v>
      </c>
    </row>
    <row r="21" spans="1:10" ht="15">
      <c r="A21" s="15">
        <v>12</v>
      </c>
      <c r="B21" s="3" t="s">
        <v>11</v>
      </c>
      <c r="C21" s="15" t="s">
        <v>13</v>
      </c>
      <c r="D21" s="15" t="s">
        <v>23</v>
      </c>
      <c r="E21" s="15" t="s">
        <v>30</v>
      </c>
      <c r="F21" s="15">
        <f>2*1000</f>
        <v>2000</v>
      </c>
      <c r="G21" s="1">
        <v>340</v>
      </c>
      <c r="H21" s="15"/>
      <c r="I21" s="15"/>
      <c r="J21" s="15" t="s">
        <v>48</v>
      </c>
    </row>
    <row r="22" spans="1:10" ht="15">
      <c r="A22" s="15">
        <v>13</v>
      </c>
      <c r="B22" s="3" t="s">
        <v>11</v>
      </c>
      <c r="C22" s="15" t="s">
        <v>13</v>
      </c>
      <c r="D22" s="15" t="s">
        <v>24</v>
      </c>
      <c r="E22" s="15" t="s">
        <v>30</v>
      </c>
      <c r="F22" s="15">
        <v>630</v>
      </c>
      <c r="G22" s="15">
        <v>85</v>
      </c>
      <c r="H22" s="15"/>
      <c r="I22" s="15"/>
      <c r="J22" s="15" t="s">
        <v>48</v>
      </c>
    </row>
    <row r="23" spans="1:10" ht="15">
      <c r="A23" s="15">
        <v>14</v>
      </c>
      <c r="B23" s="3" t="s">
        <v>11</v>
      </c>
      <c r="C23" s="15" t="s">
        <v>13</v>
      </c>
      <c r="D23" s="15" t="s">
        <v>25</v>
      </c>
      <c r="E23" s="15" t="s">
        <v>30</v>
      </c>
      <c r="F23" s="15">
        <f>2*630</f>
        <v>1260</v>
      </c>
      <c r="G23" s="15">
        <v>396.6</v>
      </c>
      <c r="H23" s="15"/>
      <c r="I23" s="15"/>
      <c r="J23" s="15" t="s">
        <v>48</v>
      </c>
    </row>
    <row r="24" spans="1:10" ht="15">
      <c r="A24" s="15">
        <v>15</v>
      </c>
      <c r="B24" s="3" t="s">
        <v>11</v>
      </c>
      <c r="C24" s="15" t="s">
        <v>13</v>
      </c>
      <c r="D24" s="15" t="s">
        <v>26</v>
      </c>
      <c r="E24" s="15" t="s">
        <v>30</v>
      </c>
      <c r="F24" s="15">
        <f>2*630</f>
        <v>1260</v>
      </c>
      <c r="G24" s="15">
        <v>720</v>
      </c>
      <c r="H24" s="15">
        <v>4</v>
      </c>
      <c r="I24" s="15">
        <v>4</v>
      </c>
      <c r="J24" s="15" t="s">
        <v>48</v>
      </c>
    </row>
    <row r="25" spans="1:10" ht="15">
      <c r="A25" s="15">
        <v>16</v>
      </c>
      <c r="B25" s="3" t="s">
        <v>11</v>
      </c>
      <c r="C25" s="15" t="s">
        <v>13</v>
      </c>
      <c r="D25" s="15" t="s">
        <v>27</v>
      </c>
      <c r="E25" s="15" t="s">
        <v>30</v>
      </c>
      <c r="F25" s="15">
        <f>2*1000</f>
        <v>2000</v>
      </c>
      <c r="G25" s="15">
        <v>635</v>
      </c>
      <c r="H25" s="15"/>
      <c r="I25" s="15"/>
      <c r="J25" s="15" t="s">
        <v>48</v>
      </c>
    </row>
    <row r="26" spans="1:10" ht="15">
      <c r="A26" s="15">
        <v>17</v>
      </c>
      <c r="B26" s="3" t="s">
        <v>11</v>
      </c>
      <c r="C26" s="15" t="s">
        <v>13</v>
      </c>
      <c r="D26" s="15" t="s">
        <v>28</v>
      </c>
      <c r="E26" s="15" t="s">
        <v>30</v>
      </c>
      <c r="F26" s="15">
        <f>2*1250</f>
        <v>2500</v>
      </c>
      <c r="G26" s="15">
        <v>1807.6</v>
      </c>
      <c r="H26" s="15">
        <f>0.1+5</f>
        <v>5.1</v>
      </c>
      <c r="I26" s="15">
        <v>5.1</v>
      </c>
      <c r="J26" s="15" t="s">
        <v>48</v>
      </c>
    </row>
    <row r="27" spans="1:10" ht="15">
      <c r="A27" s="15">
        <v>18</v>
      </c>
      <c r="B27" s="3" t="s">
        <v>11</v>
      </c>
      <c r="C27" s="15" t="s">
        <v>13</v>
      </c>
      <c r="D27" s="15" t="s">
        <v>31</v>
      </c>
      <c r="E27" s="15" t="s">
        <v>30</v>
      </c>
      <c r="F27" s="15">
        <v>4420</v>
      </c>
      <c r="G27" s="15">
        <f>340+1550+500</f>
        <v>2390</v>
      </c>
      <c r="H27" s="15">
        <v>100</v>
      </c>
      <c r="I27" s="15">
        <v>100</v>
      </c>
      <c r="J27" s="15" t="s">
        <v>48</v>
      </c>
    </row>
    <row r="28" spans="1:10" ht="15">
      <c r="A28" s="15">
        <v>19</v>
      </c>
      <c r="B28" s="3" t="s">
        <v>11</v>
      </c>
      <c r="C28" s="15" t="s">
        <v>13</v>
      </c>
      <c r="D28" s="15" t="s">
        <v>49</v>
      </c>
      <c r="E28" s="15" t="s">
        <v>30</v>
      </c>
      <c r="F28" s="15">
        <v>4760</v>
      </c>
      <c r="G28" s="15">
        <f>4284+1140</f>
        <v>5424</v>
      </c>
      <c r="H28" s="15"/>
      <c r="I28" s="15"/>
      <c r="J28" s="15" t="s">
        <v>48</v>
      </c>
    </row>
    <row r="29" spans="1:10" ht="30.75">
      <c r="A29" s="15">
        <v>20</v>
      </c>
      <c r="B29" s="3" t="s">
        <v>11</v>
      </c>
      <c r="C29" s="15" t="s">
        <v>13</v>
      </c>
      <c r="D29" s="15" t="s">
        <v>62</v>
      </c>
      <c r="E29" s="15" t="s">
        <v>30</v>
      </c>
      <c r="F29" s="15">
        <f>4*1000+3260</f>
        <v>7260</v>
      </c>
      <c r="G29" s="15">
        <f>2068+1167+122+110+1480</f>
        <v>4947</v>
      </c>
      <c r="H29" s="15">
        <f>12+10</f>
        <v>22</v>
      </c>
      <c r="I29" s="15">
        <v>22</v>
      </c>
      <c r="J29" s="15" t="s">
        <v>48</v>
      </c>
    </row>
    <row r="30" spans="1:10" ht="15">
      <c r="A30" s="15">
        <v>21</v>
      </c>
      <c r="B30" s="3" t="s">
        <v>11</v>
      </c>
      <c r="C30" s="15" t="s">
        <v>13</v>
      </c>
      <c r="D30" s="15" t="s">
        <v>32</v>
      </c>
      <c r="E30" s="15" t="s">
        <v>30</v>
      </c>
      <c r="F30" s="15">
        <f>2*630+2*630+2*1000</f>
        <v>4520</v>
      </c>
      <c r="G30" s="15">
        <f>2720+2720</f>
        <v>5440</v>
      </c>
      <c r="H30" s="15"/>
      <c r="I30" s="15"/>
      <c r="J30" s="15" t="s">
        <v>48</v>
      </c>
    </row>
    <row r="31" spans="1:10" ht="15">
      <c r="A31" s="15">
        <v>22</v>
      </c>
      <c r="B31" s="3" t="s">
        <v>11</v>
      </c>
      <c r="C31" s="15" t="s">
        <v>13</v>
      </c>
      <c r="D31" s="15" t="s">
        <v>33</v>
      </c>
      <c r="E31" s="15" t="s">
        <v>30</v>
      </c>
      <c r="F31" s="15">
        <v>1260</v>
      </c>
      <c r="G31" s="15">
        <v>450</v>
      </c>
      <c r="H31" s="15"/>
      <c r="I31" s="15"/>
      <c r="J31" s="15" t="s">
        <v>48</v>
      </c>
    </row>
    <row r="32" spans="1:10" ht="15">
      <c r="A32" s="15">
        <v>23</v>
      </c>
      <c r="B32" s="3" t="s">
        <v>11</v>
      </c>
      <c r="C32" s="15" t="s">
        <v>13</v>
      </c>
      <c r="D32" s="15" t="s">
        <v>34</v>
      </c>
      <c r="E32" s="15" t="s">
        <v>30</v>
      </c>
      <c r="F32" s="15">
        <v>800</v>
      </c>
      <c r="G32" s="15">
        <f>140*2</f>
        <v>280</v>
      </c>
      <c r="H32" s="15"/>
      <c r="I32" s="15"/>
      <c r="J32" s="15" t="s">
        <v>48</v>
      </c>
    </row>
    <row r="33" spans="1:10" ht="15">
      <c r="A33" s="15">
        <v>24</v>
      </c>
      <c r="B33" s="3" t="s">
        <v>11</v>
      </c>
      <c r="C33" s="15" t="s">
        <v>13</v>
      </c>
      <c r="D33" s="15" t="s">
        <v>35</v>
      </c>
      <c r="E33" s="15" t="s">
        <v>30</v>
      </c>
      <c r="F33" s="15">
        <v>630</v>
      </c>
      <c r="G33" s="15">
        <v>430</v>
      </c>
      <c r="H33" s="15"/>
      <c r="I33" s="15"/>
      <c r="J33" s="15" t="s">
        <v>48</v>
      </c>
    </row>
    <row r="34" spans="1:10" ht="15">
      <c r="A34" s="15">
        <v>25</v>
      </c>
      <c r="B34" s="3" t="s">
        <v>11</v>
      </c>
      <c r="C34" s="15" t="s">
        <v>13</v>
      </c>
      <c r="D34" s="15" t="s">
        <v>37</v>
      </c>
      <c r="E34" s="15" t="s">
        <v>30</v>
      </c>
      <c r="F34" s="15">
        <v>1260</v>
      </c>
      <c r="G34" s="15">
        <v>550</v>
      </c>
      <c r="H34" s="15">
        <v>140</v>
      </c>
      <c r="I34" s="15">
        <v>140</v>
      </c>
      <c r="J34" s="15" t="s">
        <v>48</v>
      </c>
    </row>
    <row r="35" spans="1:10" ht="15">
      <c r="A35" s="15">
        <v>26</v>
      </c>
      <c r="B35" s="3" t="s">
        <v>11</v>
      </c>
      <c r="C35" s="15" t="s">
        <v>13</v>
      </c>
      <c r="D35" s="15" t="s">
        <v>36</v>
      </c>
      <c r="E35" s="15" t="s">
        <v>30</v>
      </c>
      <c r="F35" s="15">
        <v>800</v>
      </c>
      <c r="G35" s="15">
        <v>337.9</v>
      </c>
      <c r="H35" s="15"/>
      <c r="I35" s="15"/>
      <c r="J35" s="15" t="s">
        <v>48</v>
      </c>
    </row>
    <row r="36" spans="1:10" ht="15">
      <c r="A36" s="15">
        <v>27</v>
      </c>
      <c r="B36" s="3" t="s">
        <v>11</v>
      </c>
      <c r="C36" s="15" t="s">
        <v>13</v>
      </c>
      <c r="D36" s="15" t="s">
        <v>38</v>
      </c>
      <c r="E36" s="15" t="s">
        <v>30</v>
      </c>
      <c r="F36" s="15">
        <f>2*250</f>
        <v>500</v>
      </c>
      <c r="G36" s="15">
        <f>150+150</f>
        <v>300</v>
      </c>
      <c r="H36" s="15"/>
      <c r="I36" s="15"/>
      <c r="J36" s="15" t="s">
        <v>48</v>
      </c>
    </row>
    <row r="37" spans="1:10" ht="15">
      <c r="A37" s="15">
        <v>28</v>
      </c>
      <c r="B37" s="3" t="s">
        <v>11</v>
      </c>
      <c r="C37" s="15" t="s">
        <v>13</v>
      </c>
      <c r="D37" s="15" t="s">
        <v>39</v>
      </c>
      <c r="E37" s="15" t="s">
        <v>30</v>
      </c>
      <c r="F37" s="15">
        <v>2000</v>
      </c>
      <c r="G37" s="15">
        <v>891</v>
      </c>
      <c r="H37" s="15"/>
      <c r="I37" s="15"/>
      <c r="J37" s="15" t="s">
        <v>48</v>
      </c>
    </row>
    <row r="38" spans="1:10" ht="15">
      <c r="A38" s="15">
        <v>29</v>
      </c>
      <c r="B38" s="3" t="s">
        <v>11</v>
      </c>
      <c r="C38" s="15" t="s">
        <v>13</v>
      </c>
      <c r="D38" s="15" t="s">
        <v>40</v>
      </c>
      <c r="E38" s="15" t="s">
        <v>30</v>
      </c>
      <c r="F38" s="15">
        <v>500</v>
      </c>
      <c r="G38" s="15">
        <v>500</v>
      </c>
      <c r="H38" s="15"/>
      <c r="I38" s="15"/>
      <c r="J38" s="15" t="s">
        <v>48</v>
      </c>
    </row>
    <row r="39" spans="1:10" ht="15">
      <c r="A39" s="15">
        <v>30</v>
      </c>
      <c r="B39" s="3" t="s">
        <v>11</v>
      </c>
      <c r="C39" s="15" t="s">
        <v>13</v>
      </c>
      <c r="D39" s="15" t="s">
        <v>41</v>
      </c>
      <c r="E39" s="15" t="s">
        <v>30</v>
      </c>
      <c r="F39" s="15">
        <f>2*630</f>
        <v>1260</v>
      </c>
      <c r="G39" s="15">
        <f>3145+840</f>
        <v>3985</v>
      </c>
      <c r="H39" s="15"/>
      <c r="I39" s="15"/>
      <c r="J39" s="15" t="s">
        <v>48</v>
      </c>
    </row>
    <row r="40" spans="1:10" ht="15">
      <c r="A40" s="15">
        <v>31</v>
      </c>
      <c r="B40" s="3" t="s">
        <v>11</v>
      </c>
      <c r="C40" s="15" t="s">
        <v>13</v>
      </c>
      <c r="D40" s="15" t="s">
        <v>42</v>
      </c>
      <c r="E40" s="15" t="s">
        <v>30</v>
      </c>
      <c r="F40" s="15">
        <v>400</v>
      </c>
      <c r="G40" s="15">
        <v>30</v>
      </c>
      <c r="H40" s="15"/>
      <c r="I40" s="15"/>
      <c r="J40" s="15" t="s">
        <v>48</v>
      </c>
    </row>
    <row r="41" spans="1:10" ht="15">
      <c r="A41" s="15">
        <v>32</v>
      </c>
      <c r="B41" s="3" t="s">
        <v>11</v>
      </c>
      <c r="C41" s="15" t="s">
        <v>13</v>
      </c>
      <c r="D41" s="15" t="s">
        <v>43</v>
      </c>
      <c r="E41" s="15" t="s">
        <v>30</v>
      </c>
      <c r="F41" s="15">
        <f>2*1000</f>
        <v>2000</v>
      </c>
      <c r="G41" s="15">
        <v>637</v>
      </c>
      <c r="H41" s="15"/>
      <c r="I41" s="15"/>
      <c r="J41" s="15" t="s">
        <v>48</v>
      </c>
    </row>
    <row r="42" spans="1:10" ht="15">
      <c r="A42" s="15">
        <v>33</v>
      </c>
      <c r="B42" s="3" t="s">
        <v>11</v>
      </c>
      <c r="C42" s="15" t="s">
        <v>13</v>
      </c>
      <c r="D42" s="15" t="s">
        <v>44</v>
      </c>
      <c r="E42" s="15" t="s">
        <v>30</v>
      </c>
      <c r="F42" s="15">
        <v>400</v>
      </c>
      <c r="G42" s="15">
        <v>238</v>
      </c>
      <c r="H42" s="15"/>
      <c r="I42" s="15"/>
      <c r="J42" s="15" t="s">
        <v>48</v>
      </c>
    </row>
    <row r="43" spans="1:10" ht="15">
      <c r="A43" s="15">
        <v>34</v>
      </c>
      <c r="B43" s="3" t="s">
        <v>11</v>
      </c>
      <c r="C43" s="15" t="s">
        <v>13</v>
      </c>
      <c r="D43" s="15" t="s">
        <v>45</v>
      </c>
      <c r="E43" s="15" t="s">
        <v>30</v>
      </c>
      <c r="F43" s="15">
        <v>250</v>
      </c>
      <c r="G43" s="15">
        <v>200</v>
      </c>
      <c r="H43" s="15"/>
      <c r="I43" s="15"/>
      <c r="J43" s="15" t="s">
        <v>48</v>
      </c>
    </row>
    <row r="44" spans="1:10" ht="15">
      <c r="A44" s="15">
        <v>35</v>
      </c>
      <c r="B44" s="3" t="s">
        <v>11</v>
      </c>
      <c r="C44" s="15" t="s">
        <v>13</v>
      </c>
      <c r="D44" s="15" t="s">
        <v>46</v>
      </c>
      <c r="E44" s="15" t="s">
        <v>30</v>
      </c>
      <c r="F44" s="15">
        <f>2*630</f>
        <v>1260</v>
      </c>
      <c r="G44" s="15">
        <v>366</v>
      </c>
      <c r="H44" s="15"/>
      <c r="I44" s="15"/>
      <c r="J44" s="15" t="s">
        <v>48</v>
      </c>
    </row>
    <row r="45" spans="1:10" ht="15">
      <c r="A45" s="15">
        <v>36</v>
      </c>
      <c r="B45" s="3" t="s">
        <v>11</v>
      </c>
      <c r="C45" s="15" t="s">
        <v>13</v>
      </c>
      <c r="D45" s="15" t="s">
        <v>50</v>
      </c>
      <c r="E45" s="15">
        <v>0.4</v>
      </c>
      <c r="F45" s="15">
        <v>0</v>
      </c>
      <c r="G45" s="15">
        <v>375.65</v>
      </c>
      <c r="H45" s="15"/>
      <c r="I45" s="15"/>
      <c r="J45" s="15" t="s">
        <v>48</v>
      </c>
    </row>
    <row r="46" spans="1:10" ht="30.75">
      <c r="A46" s="15">
        <v>37</v>
      </c>
      <c r="B46" s="3" t="s">
        <v>11</v>
      </c>
      <c r="C46" s="15" t="s">
        <v>13</v>
      </c>
      <c r="D46" s="15" t="s">
        <v>56</v>
      </c>
      <c r="E46" s="15">
        <v>0.4</v>
      </c>
      <c r="F46" s="15">
        <v>0</v>
      </c>
      <c r="G46" s="15">
        <v>757</v>
      </c>
      <c r="H46" s="15"/>
      <c r="I46" s="15"/>
      <c r="J46" s="15" t="s">
        <v>48</v>
      </c>
    </row>
    <row r="47" spans="1:10" ht="15">
      <c r="A47" s="15">
        <v>38</v>
      </c>
      <c r="B47" s="3" t="s">
        <v>11</v>
      </c>
      <c r="C47" s="15" t="s">
        <v>13</v>
      </c>
      <c r="D47" s="15" t="s">
        <v>60</v>
      </c>
      <c r="E47" s="15">
        <v>0.4</v>
      </c>
      <c r="F47" s="15">
        <v>0</v>
      </c>
      <c r="G47" s="15">
        <v>196</v>
      </c>
      <c r="H47" s="15"/>
      <c r="I47" s="15"/>
      <c r="J47" s="15" t="s">
        <v>48</v>
      </c>
    </row>
    <row r="48" spans="1:10" ht="30.75">
      <c r="A48" s="15">
        <v>39</v>
      </c>
      <c r="B48" s="3" t="s">
        <v>11</v>
      </c>
      <c r="C48" s="15" t="s">
        <v>13</v>
      </c>
      <c r="D48" s="15" t="s">
        <v>53</v>
      </c>
      <c r="E48" s="15">
        <v>0.4</v>
      </c>
      <c r="F48" s="15">
        <v>0</v>
      </c>
      <c r="G48" s="15">
        <v>416</v>
      </c>
      <c r="H48" s="15"/>
      <c r="I48" s="15"/>
      <c r="J48" s="15" t="s">
        <v>48</v>
      </c>
    </row>
    <row r="49" spans="1:10" ht="46.5">
      <c r="A49" s="15">
        <v>40</v>
      </c>
      <c r="B49" s="3" t="s">
        <v>11</v>
      </c>
      <c r="C49" s="15" t="s">
        <v>13</v>
      </c>
      <c r="D49" s="15" t="s">
        <v>54</v>
      </c>
      <c r="E49" s="15">
        <v>0.4</v>
      </c>
      <c r="F49" s="15">
        <v>0</v>
      </c>
      <c r="G49" s="15">
        <v>507</v>
      </c>
      <c r="H49" s="15"/>
      <c r="I49" s="15"/>
      <c r="J49" s="15" t="s">
        <v>48</v>
      </c>
    </row>
    <row r="50" spans="1:10" ht="30.75">
      <c r="A50" s="15">
        <v>41</v>
      </c>
      <c r="B50" s="3" t="s">
        <v>11</v>
      </c>
      <c r="C50" s="15" t="s">
        <v>13</v>
      </c>
      <c r="D50" s="15" t="s">
        <v>55</v>
      </c>
      <c r="E50" s="15">
        <v>0.4</v>
      </c>
      <c r="F50" s="15">
        <v>0</v>
      </c>
      <c r="G50" s="15">
        <v>374</v>
      </c>
      <c r="H50" s="15"/>
      <c r="I50" s="15"/>
      <c r="J50" s="15" t="s">
        <v>48</v>
      </c>
    </row>
    <row r="51" spans="1:10" ht="30.75">
      <c r="A51" s="15">
        <v>42</v>
      </c>
      <c r="B51" s="3" t="s">
        <v>11</v>
      </c>
      <c r="C51" s="15" t="s">
        <v>13</v>
      </c>
      <c r="D51" s="15" t="s">
        <v>52</v>
      </c>
      <c r="E51" s="15">
        <v>0.4</v>
      </c>
      <c r="F51" s="15">
        <v>0</v>
      </c>
      <c r="G51" s="15">
        <v>336.3</v>
      </c>
      <c r="H51" s="15"/>
      <c r="I51" s="15"/>
      <c r="J51" s="15" t="s">
        <v>48</v>
      </c>
    </row>
    <row r="52" spans="1:10" ht="15">
      <c r="A52" s="15">
        <v>43</v>
      </c>
      <c r="B52" s="3" t="s">
        <v>11</v>
      </c>
      <c r="C52" s="15" t="s">
        <v>13</v>
      </c>
      <c r="D52" s="15" t="s">
        <v>58</v>
      </c>
      <c r="E52" s="15">
        <v>0.4</v>
      </c>
      <c r="F52" s="15">
        <v>0</v>
      </c>
      <c r="G52" s="15">
        <v>322</v>
      </c>
      <c r="H52" s="15"/>
      <c r="I52" s="15"/>
      <c r="J52" s="15" t="s">
        <v>48</v>
      </c>
    </row>
    <row r="53" spans="1:10" ht="15">
      <c r="A53" s="15">
        <v>44</v>
      </c>
      <c r="B53" s="3" t="s">
        <v>11</v>
      </c>
      <c r="C53" s="15" t="s">
        <v>13</v>
      </c>
      <c r="D53" s="15" t="s">
        <v>59</v>
      </c>
      <c r="E53" s="15">
        <v>0.4</v>
      </c>
      <c r="F53" s="15">
        <v>0</v>
      </c>
      <c r="G53" s="15">
        <v>119.2</v>
      </c>
      <c r="H53" s="15"/>
      <c r="I53" s="15"/>
      <c r="J53" s="15" t="s">
        <v>48</v>
      </c>
    </row>
    <row r="54" spans="1:10" ht="30.75">
      <c r="A54" s="15">
        <v>45</v>
      </c>
      <c r="B54" s="3" t="s">
        <v>11</v>
      </c>
      <c r="C54" s="15" t="s">
        <v>13</v>
      </c>
      <c r="D54" s="15" t="s">
        <v>61</v>
      </c>
      <c r="E54" s="15">
        <v>0.4</v>
      </c>
      <c r="F54" s="15">
        <v>0</v>
      </c>
      <c r="G54" s="15">
        <v>104</v>
      </c>
      <c r="H54" s="15"/>
      <c r="I54" s="15"/>
      <c r="J54" s="15" t="s">
        <v>48</v>
      </c>
    </row>
    <row r="55" spans="1:10" ht="15">
      <c r="A55" s="15">
        <v>46</v>
      </c>
      <c r="B55" s="3" t="s">
        <v>11</v>
      </c>
      <c r="C55" s="15" t="s">
        <v>13</v>
      </c>
      <c r="D55" s="15" t="s">
        <v>57</v>
      </c>
      <c r="E55" s="15">
        <v>0.4</v>
      </c>
      <c r="F55" s="15">
        <v>0</v>
      </c>
      <c r="G55" s="15">
        <v>193.65</v>
      </c>
      <c r="H55" s="15"/>
      <c r="I55" s="15"/>
      <c r="J55" s="15" t="s">
        <v>48</v>
      </c>
    </row>
    <row r="56" spans="1:10" ht="30.75">
      <c r="A56" s="15">
        <v>47</v>
      </c>
      <c r="B56" s="3" t="s">
        <v>11</v>
      </c>
      <c r="C56" s="15" t="s">
        <v>13</v>
      </c>
      <c r="D56" s="15" t="s">
        <v>51</v>
      </c>
      <c r="E56" s="15">
        <v>0.4</v>
      </c>
      <c r="F56" s="15">
        <v>0</v>
      </c>
      <c r="G56" s="15">
        <v>255.36</v>
      </c>
      <c r="H56" s="15"/>
      <c r="I56" s="15"/>
      <c r="J56" s="15" t="s">
        <v>48</v>
      </c>
    </row>
    <row r="57" spans="1:10" ht="15">
      <c r="A57" s="15">
        <v>48</v>
      </c>
      <c r="B57" s="3" t="s">
        <v>11</v>
      </c>
      <c r="C57" s="15" t="s">
        <v>13</v>
      </c>
      <c r="D57" s="15" t="s">
        <v>68</v>
      </c>
      <c r="E57" s="15">
        <v>0.4</v>
      </c>
      <c r="F57" s="15">
        <v>0</v>
      </c>
      <c r="G57" s="15">
        <v>300</v>
      </c>
      <c r="H57" s="15"/>
      <c r="I57" s="15"/>
      <c r="J57" s="15" t="s">
        <v>48</v>
      </c>
    </row>
    <row r="58" spans="1:10" ht="15">
      <c r="A58" s="15">
        <v>49</v>
      </c>
      <c r="B58" s="3" t="s">
        <v>11</v>
      </c>
      <c r="C58" s="15" t="s">
        <v>13</v>
      </c>
      <c r="D58" s="15" t="s">
        <v>69</v>
      </c>
      <c r="E58" s="15">
        <v>0.4</v>
      </c>
      <c r="F58" s="15">
        <v>0</v>
      </c>
      <c r="G58" s="15">
        <v>162.2</v>
      </c>
      <c r="H58" s="15"/>
      <c r="I58" s="15"/>
      <c r="J58" s="15" t="s">
        <v>48</v>
      </c>
    </row>
    <row r="59" spans="1:10" ht="15">
      <c r="A59" s="15">
        <v>50</v>
      </c>
      <c r="B59" s="3" t="s">
        <v>11</v>
      </c>
      <c r="C59" s="15" t="s">
        <v>13</v>
      </c>
      <c r="D59" s="15" t="s">
        <v>70</v>
      </c>
      <c r="E59" s="15">
        <v>0.4</v>
      </c>
      <c r="F59" s="15">
        <v>0</v>
      </c>
      <c r="G59" s="15">
        <v>184.77</v>
      </c>
      <c r="H59" s="15"/>
      <c r="I59" s="15"/>
      <c r="J59" s="15" t="s">
        <v>48</v>
      </c>
    </row>
    <row r="60" spans="1:10" ht="16.5" customHeight="1">
      <c r="A60" s="15">
        <v>51</v>
      </c>
      <c r="B60" s="3" t="s">
        <v>11</v>
      </c>
      <c r="C60" s="15" t="s">
        <v>13</v>
      </c>
      <c r="D60" s="15" t="s">
        <v>71</v>
      </c>
      <c r="E60" s="15">
        <v>0.4</v>
      </c>
      <c r="F60" s="15">
        <v>0</v>
      </c>
      <c r="G60" s="15">
        <v>250.6</v>
      </c>
      <c r="H60" s="15"/>
      <c r="I60" s="15"/>
      <c r="J60" s="15" t="s">
        <v>48</v>
      </c>
    </row>
    <row r="61" spans="1:10" ht="15">
      <c r="A61" s="15">
        <v>52</v>
      </c>
      <c r="B61" s="3" t="s">
        <v>11</v>
      </c>
      <c r="C61" s="15" t="s">
        <v>13</v>
      </c>
      <c r="D61" s="15" t="s">
        <v>72</v>
      </c>
      <c r="E61" s="15">
        <v>0.4</v>
      </c>
      <c r="F61" s="15">
        <v>0</v>
      </c>
      <c r="G61" s="15">
        <v>176.53</v>
      </c>
      <c r="H61" s="15"/>
      <c r="I61" s="15"/>
      <c r="J61" s="15" t="s">
        <v>48</v>
      </c>
    </row>
    <row r="62" spans="1:10" ht="15">
      <c r="A62" s="15">
        <v>53</v>
      </c>
      <c r="B62" s="3" t="s">
        <v>11</v>
      </c>
      <c r="C62" s="15" t="s">
        <v>13</v>
      </c>
      <c r="D62" s="15" t="s">
        <v>73</v>
      </c>
      <c r="E62" s="15">
        <v>0.4</v>
      </c>
      <c r="F62" s="15">
        <v>0</v>
      </c>
      <c r="G62" s="15">
        <v>274.07</v>
      </c>
      <c r="H62" s="15"/>
      <c r="I62" s="15"/>
      <c r="J62" s="15" t="s">
        <v>48</v>
      </c>
    </row>
    <row r="63" spans="1:10" ht="30.75">
      <c r="A63" s="15">
        <v>54</v>
      </c>
      <c r="B63" s="3" t="s">
        <v>11</v>
      </c>
      <c r="C63" s="15" t="s">
        <v>13</v>
      </c>
      <c r="D63" s="15" t="s">
        <v>74</v>
      </c>
      <c r="E63" s="15">
        <v>0.4</v>
      </c>
      <c r="F63" s="15">
        <v>0</v>
      </c>
      <c r="G63" s="15">
        <v>177.86</v>
      </c>
      <c r="H63" s="15"/>
      <c r="I63" s="15"/>
      <c r="J63" s="15" t="s">
        <v>48</v>
      </c>
    </row>
    <row r="64" spans="1:10" ht="15">
      <c r="A64" s="15">
        <v>55</v>
      </c>
      <c r="B64" s="3" t="s">
        <v>11</v>
      </c>
      <c r="C64" s="15" t="s">
        <v>13</v>
      </c>
      <c r="D64" s="15" t="s">
        <v>65</v>
      </c>
      <c r="E64" s="15" t="s">
        <v>30</v>
      </c>
      <c r="F64" s="15">
        <v>2000</v>
      </c>
      <c r="G64" s="15">
        <v>1290.4</v>
      </c>
      <c r="H64" s="15"/>
      <c r="I64" s="15"/>
      <c r="J64" s="15" t="s">
        <v>48</v>
      </c>
    </row>
    <row r="65" spans="1:10" ht="15">
      <c r="A65" s="15">
        <v>56</v>
      </c>
      <c r="B65" s="3" t="s">
        <v>11</v>
      </c>
      <c r="C65" s="15" t="s">
        <v>13</v>
      </c>
      <c r="D65" s="15" t="s">
        <v>66</v>
      </c>
      <c r="E65" s="15" t="s">
        <v>30</v>
      </c>
      <c r="F65" s="15">
        <v>250</v>
      </c>
      <c r="G65" s="15">
        <v>85</v>
      </c>
      <c r="H65" s="15"/>
      <c r="I65" s="15"/>
      <c r="J65" s="15" t="s">
        <v>48</v>
      </c>
    </row>
    <row r="66" spans="1:10" ht="30.75">
      <c r="A66" s="15">
        <v>57</v>
      </c>
      <c r="B66" s="3" t="s">
        <v>11</v>
      </c>
      <c r="C66" s="15" t="s">
        <v>13</v>
      </c>
      <c r="D66" s="15" t="s">
        <v>86</v>
      </c>
      <c r="E66" s="15" t="s">
        <v>30</v>
      </c>
      <c r="F66" s="15">
        <v>12050</v>
      </c>
      <c r="G66" s="15">
        <v>4460.7</v>
      </c>
      <c r="H66" s="15">
        <f>150+149+596+15+149+149+149+60+149+149+149+149+149+205</f>
        <v>2367</v>
      </c>
      <c r="I66" s="15">
        <f>150+149+15+5</f>
        <v>319</v>
      </c>
      <c r="J66" s="15" t="s">
        <v>48</v>
      </c>
    </row>
    <row r="67" spans="1:10" ht="15">
      <c r="A67" s="15">
        <v>58</v>
      </c>
      <c r="B67" s="3" t="s">
        <v>11</v>
      </c>
      <c r="C67" s="15" t="s">
        <v>13</v>
      </c>
      <c r="D67" s="15" t="s">
        <v>80</v>
      </c>
      <c r="E67" s="15">
        <v>0.4</v>
      </c>
      <c r="F67" s="15">
        <v>0</v>
      </c>
      <c r="G67" s="15"/>
      <c r="H67" s="15">
        <v>10</v>
      </c>
      <c r="I67" s="15">
        <v>10</v>
      </c>
      <c r="J67" s="15" t="s">
        <v>48</v>
      </c>
    </row>
    <row r="68" spans="1:10" ht="30.75">
      <c r="A68" s="15">
        <v>59</v>
      </c>
      <c r="B68" s="3" t="s">
        <v>11</v>
      </c>
      <c r="C68" s="15" t="s">
        <v>13</v>
      </c>
      <c r="D68" s="15" t="s">
        <v>81</v>
      </c>
      <c r="E68" s="15" t="s">
        <v>30</v>
      </c>
      <c r="F68" s="15">
        <v>400</v>
      </c>
      <c r="G68" s="15">
        <v>400</v>
      </c>
      <c r="H68" s="15"/>
      <c r="I68" s="15"/>
      <c r="J68" s="15" t="s">
        <v>48</v>
      </c>
    </row>
    <row r="69" spans="1:10" s="6" customFormat="1" ht="15">
      <c r="A69" s="21" t="s">
        <v>85</v>
      </c>
      <c r="B69" s="21"/>
      <c r="C69" s="21"/>
      <c r="D69" s="21"/>
      <c r="E69" s="21"/>
      <c r="F69" s="5"/>
      <c r="G69" s="5"/>
      <c r="H69" s="5">
        <f>SUM(H10:H68)</f>
        <v>2699.6</v>
      </c>
      <c r="I69" s="5">
        <f>SUM(I10:I68)</f>
        <v>632.1</v>
      </c>
      <c r="J69" s="16"/>
    </row>
  </sheetData>
  <sheetProtection/>
  <mergeCells count="13">
    <mergeCell ref="J6:J7"/>
    <mergeCell ref="A9:J9"/>
    <mergeCell ref="A69:E69"/>
    <mergeCell ref="A1:J1"/>
    <mergeCell ref="A4:J4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2024-04-08T12:21:55Z</dcterms:modified>
  <cp:category/>
  <cp:version/>
  <cp:contentType/>
  <cp:contentStatus/>
</cp:coreProperties>
</file>