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2024" sheetId="1" r:id="rId1"/>
    <sheet name="2023-2026" sheetId="2" r:id="rId2"/>
  </sheets>
  <definedNames>
    <definedName name="_xlnm._FilterDatabase" localSheetId="0" hidden="1">'2024'!$A$47:$DS$61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4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КИТ</t>
        </r>
      </text>
    </comment>
    <comment ref="D4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АТ Маркет</t>
        </r>
      </text>
    </comment>
    <comment ref="D5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Микрорайон</t>
        </r>
      </text>
    </comment>
    <comment ref="D5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ОЭМ</t>
        </r>
      </text>
    </comment>
    <comment ref="D5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Ольшанский/Павлов</t>
        </r>
      </text>
    </comment>
    <comment ref="D5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КСМ</t>
        </r>
      </text>
    </comment>
    <comment ref="D5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Тарасов</t>
        </r>
      </text>
    </comment>
    <comment ref="D5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Тарасова</t>
        </r>
      </text>
    </comment>
    <comment ref="D6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мат. запас на 2022 год</t>
        </r>
      </text>
    </comment>
    <comment ref="D5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ГорСеть</t>
        </r>
      </text>
    </comment>
    <comment ref="D6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Консультант+
ИПК Промэкс-Инфо</t>
        </r>
      </text>
    </comment>
    <comment ref="D5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Ольшанский/ССТ</t>
        </r>
      </text>
    </comment>
  </commentList>
</comments>
</file>

<file path=xl/sharedStrings.xml><?xml version="1.0" encoding="utf-8"?>
<sst xmlns="http://schemas.openxmlformats.org/spreadsheetml/2006/main" count="386" uniqueCount="124">
  <si>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</si>
  <si>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</si>
  <si>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</si>
  <si>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</si>
  <si>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</si>
  <si>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усл. ед.м)</t>
  </si>
  <si>
    <t>Единица измерения</t>
  </si>
  <si>
    <t>Регион поставки товаров (выполнения работ, оказания услуг)</t>
  </si>
  <si>
    <t>Сведения о начальной (максимальной) цене договора (цене лота)  руб. без НДС</t>
  </si>
  <si>
    <t>График осуществления процедур закупки</t>
  </si>
  <si>
    <t>Код по ОКЕИ</t>
  </si>
  <si>
    <t>Код по ОКАТО</t>
  </si>
  <si>
    <t>Планируемая дата или период размещения извещения о закупке</t>
  </si>
  <si>
    <t>Срок исполне­ния договора (месяц, год)</t>
  </si>
  <si>
    <t>да/нет</t>
  </si>
  <si>
    <t>нет</t>
  </si>
  <si>
    <t>не определена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</si>
  <si>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</si>
  <si>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</si>
  <si>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</si>
  <si>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</si>
  <si>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katcman64@mail.ru</t>
  </si>
  <si>
    <t>ИНН</t>
  </si>
  <si>
    <t>КПП</t>
  </si>
  <si>
    <t>ОКАТО</t>
  </si>
  <si>
    <t>ИП Кацман В.В.</t>
  </si>
  <si>
    <t>644020, г. Омск, пр-т К.Маркса, 60А, кв.34</t>
  </si>
  <si>
    <t>+7(3812)68-15-59</t>
  </si>
  <si>
    <t>Арнеда помещения ул. 10 лет Октября 182/3</t>
  </si>
  <si>
    <t>Сведения о количестве (объеме)</t>
  </si>
  <si>
    <t>согласно условиям договора</t>
  </si>
  <si>
    <t>Аренда ф. 1604, 1616 от ГПП "Новая"; ф. 3504, 3531 от ГПП "Весенняя", КЛ-10кВ протяженностью 8090м, КЛ-0,4кВ протяженностью 4815м, РП-616, ТП-6101, 6102, 6103, 6981.</t>
  </si>
  <si>
    <t>68.20.2</t>
  </si>
  <si>
    <t>68.20.12</t>
  </si>
  <si>
    <t>055</t>
  </si>
  <si>
    <t>Код по ОКВЭД2</t>
  </si>
  <si>
    <t>Код по ОКПД2</t>
  </si>
  <si>
    <t>01.04.2016г., договор содержит условия пролонгации на тот же срок на тех же условиях</t>
  </si>
  <si>
    <t>Аренда ТП-134, 134А, КЛ-0,4кВ                           (микр. Старгород)</t>
  </si>
  <si>
    <t>74.9</t>
  </si>
  <si>
    <t xml:space="preserve">Аренда земельного участка 36 кв.м.                       ул. Бударина, 3, </t>
  </si>
  <si>
    <t>27.04.2018г., договор содержит условия пролонгации на тот же срок на тех же условиях</t>
  </si>
  <si>
    <t>Аренда РП-413, КЛ-10кВ ф.2810, 2820 от ПС "Съездовская" (ул. 10 лет Октября, 43)</t>
  </si>
  <si>
    <t>Аренда ТП-6643 (ул. Конева, 6),БКТП-4754 (ул. Кр. Зорь),БКТП-7902 (ул. 75 Гв. Бригады, 10д),                 КЛ-10, 0,4кВ</t>
  </si>
  <si>
    <t>31.12.2019г., договор содержит условия пролонгации на тот же срок на тех же условиях</t>
  </si>
  <si>
    <t>единственный источник (п.7.1 пп.20 Положения…)</t>
  </si>
  <si>
    <t>Поставка кабельно-проводниковой и электротехнической продукции</t>
  </si>
  <si>
    <t>согласноспецификации</t>
  </si>
  <si>
    <t>Аренда РП-324 (ул. 6-я Станционная)</t>
  </si>
  <si>
    <t>31.12.2022г., договор содержит условия пролонгации на тот же срок на тех же условиях</t>
  </si>
  <si>
    <t>31.10.2020г., договор содержит условия пролонгации на тот же срок на тех же условиях</t>
  </si>
  <si>
    <t>единственный источник (п.7.1 пп.22 Положения…)</t>
  </si>
  <si>
    <t xml:space="preserve"> -</t>
  </si>
  <si>
    <t>единственный источник (п.7.1 пп.1 Положения…)</t>
  </si>
  <si>
    <t>Оказаение информационных услуг</t>
  </si>
  <si>
    <t>31.12.2025г., договор содержит условия пролонгации на тот же срок на тех же условиях</t>
  </si>
  <si>
    <t>Аренда РП-335; КЛ 10кВ; КЛ 0,4кВ (пос. Светлый, КП «Зеленая Долина» )</t>
  </si>
  <si>
    <t>27.04.2024г., договор содержит условия пролонгации на тот же срок на тех же условиях</t>
  </si>
  <si>
    <t xml:space="preserve">Аренда ТП-140А, ТП-144А, распределительных сетей 10/0,4кВ (микр. Старгород) </t>
  </si>
  <si>
    <t>Аренда ТП-8262, КЛ-10кВ ф.33                                  (ул. 2-я Поселковая, 57) и ТП-8046, распределительных сетей 10/0,4кВ                        (микр. Старгород)</t>
  </si>
  <si>
    <t>31.12.2017г., договор содержит условия пролонгации на тот же срок на тех же условиях</t>
  </si>
  <si>
    <t>Наименование</t>
  </si>
  <si>
    <t>Участие  субъектов малого и среднего предпринимательства в закупке</t>
  </si>
  <si>
    <t>Совокупный годовой объем планируемых закупок товаров (работ, услуг) в соответствии с планом закупки товаров (работ, услуг) (планом закупки инновационной продукции, высокотехнологичной</t>
  </si>
  <si>
    <t>продукции) составляет</t>
  </si>
  <si>
    <t xml:space="preserve"> рублей.</t>
  </si>
  <si>
    <t>Совокупный годовой объем планируемых закупок товаров (работ, услуг), которые исключаются при расчете годового объема закупок товаров (работ, услуг), которые планируется осуществить</t>
  </si>
  <si>
    <t>по результатам закупки товаров (работ, услуг), участниками которой являются только субъекты малого и среднего предпринимательства, составляет</t>
  </si>
  <si>
    <t>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 предусмотренный</t>
  </si>
  <si>
    <t>в части, касающейся первого года реализации, раздела, указанного в пункте 1.1 требований к форме плана закупки товаров (работ, услуг), утвержденных постановлением Правительства Российской</t>
  </si>
  <si>
    <t>Федерации от 17 сентября 2012 г. № 932 «Об утверждении Правил формирования плана закупки товаров (работ, услуг) и требований к форме такого плана», составляет</t>
  </si>
  <si>
    <t>рублей</t>
  </si>
  <si>
    <t>(</t>
  </si>
  <si>
    <t xml:space="preserve"> процентов).</t>
  </si>
  <si>
    <t>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 за год, предшествующий</t>
  </si>
  <si>
    <t>отчетному, составляет</t>
  </si>
  <si>
    <t>Годовой объем закупок инновационной продукции, высокотехнологичной продукции, которые планируется осуществить в соответствии с проектом плана закупки товаров, работ, услуг или</t>
  </si>
  <si>
    <t>проектом плана закупки инновационной продукции, высокотехнологичной продукции, лекарственных средств (в части первого года его реализации) либо указанными утвержденными планами</t>
  </si>
  <si>
    <t>(с учетом изменений, которые не представлялись для оценки соответствия или мониторинга соответствия), составляет</t>
  </si>
  <si>
    <t>Совокупный годовой объем планируемых закупок товаров (работ, услуг), которые исключаются при расчете годового объема закупки инновационной продукции, высокотехнологичной продукции,</t>
  </si>
  <si>
    <t>которые планируется осуществить по результатам закупки товаров (работ, услуг), участниками которой являются только субъекты малого и среднего предпринимательства, составляет</t>
  </si>
  <si>
    <t>Годовой объем закупок инновационной продукции, высокотехнологичной продукции, которые планируется в соответствии с проектом плана закупки товаров, работ, услуг или проектом плана</t>
  </si>
  <si>
    <t>закупки инновационной продукции, высокотехнологичной продукции, лекарственных средств (в части первого года его реализации) либо утвержденными указанными планами осуществить</t>
  </si>
  <si>
    <t>по результатам закупок, участниками которых являются только субъекты малого и среднего предпринимательства, составляет</t>
  </si>
  <si>
    <t>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продукции, участниками которой</t>
  </si>
  <si>
    <t>являлись только субъекты малого и среднего предпринимательства, за год, предшествующий отчетному, составляет</t>
  </si>
  <si>
    <t>* Указывается при планировании закупки, финансовое обеспечение которой осуществляется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инфраструктуры.</t>
  </si>
  <si>
    <t>Объем финансового обеспечения закупки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 *</t>
  </si>
  <si>
    <t>Код целевой статьи расходов, код вида расходов *</t>
  </si>
  <si>
    <t>31.12.2026г., договор содержит условия пролонгации на тот же срок на тех же условиях</t>
  </si>
  <si>
    <t>м2</t>
  </si>
  <si>
    <t>км</t>
  </si>
  <si>
    <t>шт.</t>
  </si>
  <si>
    <t>Омская область</t>
  </si>
  <si>
    <t>(ФИО, должность руководителя (уполномоченного лица) заказчика</t>
  </si>
  <si>
    <t>__________________________</t>
  </si>
  <si>
    <t>(подпись)</t>
  </si>
  <si>
    <t>М.П.</t>
  </si>
  <si>
    <t>"______"</t>
  </si>
  <si>
    <t>_____________ 20___г.</t>
  </si>
  <si>
    <t>(дата утверждения)</t>
  </si>
  <si>
    <t>Закупка у субъекта МСП</t>
  </si>
  <si>
    <t>да</t>
  </si>
  <si>
    <t>31.05.2022г., договор заключается сроком на 11 месяцев, продляется</t>
  </si>
  <si>
    <t>Аренда РП-1600, ТП № 32, ТП № 63 (ул. Заводская, 5), КЛ-10кВ ф.11ш-б, распределительных сетей 6кВ</t>
  </si>
  <si>
    <t>Аренда КЛ-10кВ с ТП-1183, ТП-3501, ТП-6579, ТП РЦ Омск (ГМ2, 3, 6 и РЦ Магнит)</t>
  </si>
  <si>
    <t>31.12.2028г., договор содержит условия пролонгации на тот же срок на тех же условиях</t>
  </si>
  <si>
    <t>План закупки товаров  (работ, услуг) сетевой организации ИП Кацман В.В. на 2024 год</t>
  </si>
  <si>
    <t>к/2024/1-п</t>
  </si>
  <si>
    <t>к/2024/3-п</t>
  </si>
  <si>
    <t>к/2024/4-п</t>
  </si>
  <si>
    <t>к/2024/5-п</t>
  </si>
  <si>
    <t>к/2024/6-п</t>
  </si>
  <si>
    <t>к/2024/7-п</t>
  </si>
  <si>
    <t>к/2024/8-п</t>
  </si>
  <si>
    <t>к/2024/9-п</t>
  </si>
  <si>
    <t>к/2024/10-п</t>
  </si>
  <si>
    <t>к/2024/11-п</t>
  </si>
  <si>
    <t>к/2024/12-п</t>
  </si>
  <si>
    <t>к/2024/13-п</t>
  </si>
  <si>
    <t>к/2024/14-п</t>
  </si>
  <si>
    <t>к/2024/2-п</t>
  </si>
  <si>
    <t xml:space="preserve">   </t>
  </si>
  <si>
    <t>План закупок инновационной продукции, высокотехнологичной продукции и лекарственных средств сетевой организации ИП Кацман В.В. на 2023 - 2026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</si>
</sst>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419]mmmm\ yyyy;@"/>
    <numFmt numFmtId="183" formatCode="0.000"/>
    <numFmt numFmtId="184" formatCode="0.0000"/>
  </numFmts>
  <fonts count="58">
    <font>
      <sz val="11"/>
      <color theme="1"/>
      <name val="Calibri"/>
      <family val="2"/>
    </font>
    <font>
      <sz val="14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u val="single"/>
      <sz val="11"/>
      <color indexed="2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1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2" fillId="0" borderId="0" xfId="0" applyFont="1" applyFill="1" applyAlignment="1">
      <alignment vertical="center" wrapText="1"/>
    </xf>
    <xf numFmtId="49" fontId="52" fillId="0" borderId="0" xfId="0" applyNumberFormat="1" applyFont="1" applyFill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42" applyFont="1" applyBorder="1" applyAlignment="1" applyProtection="1">
      <alignment vertical="center" wrapText="1"/>
      <protection/>
    </xf>
    <xf numFmtId="1" fontId="52" fillId="0" borderId="10" xfId="0" applyNumberFormat="1" applyFont="1" applyBorder="1" applyAlignment="1">
      <alignment horizontal="left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Alignment="1">
      <alignment vertical="center" wrapText="1"/>
    </xf>
    <xf numFmtId="1" fontId="52" fillId="0" borderId="0" xfId="0" applyNumberFormat="1" applyFont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4" fontId="52" fillId="0" borderId="0" xfId="0" applyNumberFormat="1" applyFont="1" applyFill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Fill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5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2" fillId="0" borderId="0" xfId="0" applyFont="1" applyAlignment="1">
      <alignment horizontal="right" vertical="center" wrapText="1"/>
    </xf>
    <xf numFmtId="0" fontId="5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1" fontId="52" fillId="0" borderId="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" fontId="52" fillId="0" borderId="10" xfId="0" applyNumberFormat="1" applyFont="1" applyFill="1" applyBorder="1" applyAlignment="1">
      <alignment vertical="center" wrapText="1"/>
    </xf>
    <xf numFmtId="49" fontId="5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49" fontId="52" fillId="0" borderId="0" xfId="0" applyNumberFormat="1" applyFont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vertical="center" wrapText="1"/>
    </xf>
    <xf numFmtId="1" fontId="52" fillId="0" borderId="10" xfId="0" applyNumberFormat="1" applyFont="1" applyBorder="1" applyAlignment="1">
      <alignment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cman64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tcman64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S70"/>
  <sheetViews>
    <sheetView zoomScalePageLayoutView="0" workbookViewId="0" topLeftCell="A1">
      <selection activeCell="D4" sqref="D4:D10"/>
    </sheetView>
  </sheetViews>
  <sheetFormatPr defaultColWidth="9.140625" defaultRowHeight="15"/>
  <cols>
    <col min="1" max="1" width="11.8515625" style="5" customWidth="1"/>
    <col min="2" max="3" width="9.140625" style="5" customWidth="1"/>
    <col min="4" max="4" width="41.140625" style="5" customWidth="1"/>
    <col min="5" max="5" width="13.140625" style="5" customWidth="1"/>
    <col min="6" max="6" width="8.28125" style="5" customWidth="1"/>
    <col min="7" max="7" width="13.00390625" style="5" customWidth="1"/>
    <col min="8" max="8" width="13.8515625" style="5" customWidth="1"/>
    <col min="9" max="9" width="17.7109375" style="5" customWidth="1"/>
    <col min="10" max="10" width="14.00390625" style="5" customWidth="1"/>
    <col min="11" max="11" width="19.140625" style="1" customWidth="1"/>
    <col min="12" max="12" width="12.28125" style="5" customWidth="1"/>
    <col min="13" max="13" width="13.7109375" style="5" customWidth="1"/>
    <col min="14" max="14" width="16.140625" style="23" customWidth="1"/>
    <col min="15" max="15" width="11.140625" style="5" customWidth="1"/>
    <col min="16" max="16" width="23.57421875" style="5" customWidth="1"/>
    <col min="17" max="16384" width="9.140625" style="5" customWidth="1"/>
  </cols>
  <sheetData>
    <row r="1" ht="12.75"/>
    <row r="2" spans="1:15" ht="14.25" customHeight="1">
      <c r="A2" s="81" t="s">
        <v>107</v>
      </c>
      <c r="B2" s="81"/>
      <c r="C2" s="81"/>
      <c r="D2" s="81"/>
      <c r="E2" s="81"/>
      <c r="F2" s="81"/>
      <c r="G2" s="1"/>
      <c r="H2" s="1"/>
      <c r="I2" s="2"/>
      <c r="J2" s="2"/>
      <c r="K2" s="21"/>
      <c r="L2" s="1"/>
      <c r="M2" s="1"/>
      <c r="N2" s="24"/>
      <c r="O2" s="1"/>
    </row>
    <row r="3" spans="1:15" ht="12.75">
      <c r="A3" s="1"/>
      <c r="B3" s="4"/>
      <c r="C3" s="4"/>
      <c r="D3" s="4"/>
      <c r="E3" s="4"/>
      <c r="F3" s="4"/>
      <c r="G3" s="1"/>
      <c r="H3" s="1"/>
      <c r="I3" s="2"/>
      <c r="J3" s="2"/>
      <c r="K3" s="21"/>
      <c r="L3" s="1"/>
      <c r="M3" s="1"/>
      <c r="N3" s="24"/>
      <c r="O3" s="1"/>
    </row>
    <row r="4" spans="1:15" ht="17.25" customHeight="1">
      <c r="A4" s="82" t="s">
        <v>17</v>
      </c>
      <c r="B4" s="82"/>
      <c r="C4" s="82"/>
      <c r="D4" s="6" t="s">
        <v>25</v>
      </c>
      <c r="E4" s="4"/>
      <c r="F4" s="4"/>
      <c r="G4" s="1"/>
      <c r="H4" s="1"/>
      <c r="I4" s="2"/>
      <c r="J4" s="2"/>
      <c r="K4" s="21"/>
      <c r="L4" s="1"/>
      <c r="M4" s="1"/>
      <c r="N4" s="24"/>
      <c r="O4" s="1"/>
    </row>
    <row r="5" spans="1:15" ht="17.25" customHeight="1">
      <c r="A5" s="82" t="s">
        <v>18</v>
      </c>
      <c r="B5" s="82"/>
      <c r="C5" s="82"/>
      <c r="D5" s="6" t="s">
        <v>26</v>
      </c>
      <c r="E5" s="4"/>
      <c r="F5" s="4"/>
      <c r="G5" s="1"/>
      <c r="H5" s="1"/>
      <c r="I5" s="2"/>
      <c r="J5" s="2"/>
      <c r="K5" s="21"/>
      <c r="L5" s="1"/>
      <c r="M5" s="1"/>
      <c r="N5" s="24"/>
      <c r="O5" s="1"/>
    </row>
    <row r="6" spans="1:15" ht="17.25" customHeight="1">
      <c r="A6" s="82" t="s">
        <v>19</v>
      </c>
      <c r="B6" s="82"/>
      <c r="C6" s="82"/>
      <c r="D6" s="6" t="s">
        <v>27</v>
      </c>
      <c r="E6" s="4"/>
      <c r="F6" s="4"/>
      <c r="G6" s="1"/>
      <c r="H6" s="1"/>
      <c r="I6" s="2"/>
      <c r="J6" s="2"/>
      <c r="K6" s="21"/>
      <c r="L6" s="1"/>
      <c r="M6" s="1"/>
      <c r="N6" s="24"/>
      <c r="O6" s="1"/>
    </row>
    <row r="7" spans="1:15" ht="17.25" customHeight="1">
      <c r="A7" s="82" t="s">
        <v>20</v>
      </c>
      <c r="B7" s="82"/>
      <c r="C7" s="82"/>
      <c r="D7" s="7" t="s">
        <v>21</v>
      </c>
      <c r="E7" s="4"/>
      <c r="F7" s="4"/>
      <c r="G7" s="1"/>
      <c r="H7" s="1"/>
      <c r="I7" s="2"/>
      <c r="J7" s="2"/>
      <c r="K7" s="21"/>
      <c r="L7" s="1"/>
      <c r="M7" s="1"/>
      <c r="N7" s="24"/>
      <c r="O7" s="1"/>
    </row>
    <row r="8" spans="1:15" ht="17.25" customHeight="1">
      <c r="A8" s="82" t="s">
        <v>22</v>
      </c>
      <c r="B8" s="82"/>
      <c r="C8" s="82"/>
      <c r="D8" s="8">
        <v>550500237109</v>
      </c>
      <c r="E8" s="4"/>
      <c r="F8" s="4"/>
      <c r="G8" s="1"/>
      <c r="H8" s="1"/>
      <c r="I8" s="2"/>
      <c r="J8" s="2"/>
      <c r="K8" s="21"/>
      <c r="L8" s="1"/>
      <c r="M8" s="1"/>
      <c r="N8" s="24"/>
      <c r="O8" s="1"/>
    </row>
    <row r="9" spans="1:15" ht="17.25" customHeight="1">
      <c r="A9" s="82" t="s">
        <v>23</v>
      </c>
      <c r="B9" s="82"/>
      <c r="C9" s="82"/>
      <c r="D9" s="68" t="s">
        <v>15</v>
      </c>
      <c r="E9" s="4"/>
      <c r="F9" s="4"/>
      <c r="G9" s="1"/>
      <c r="H9" s="1"/>
      <c r="I9" s="2"/>
      <c r="J9" s="2"/>
      <c r="K9" s="21"/>
      <c r="L9" s="1"/>
      <c r="M9" s="1"/>
      <c r="N9" s="24"/>
      <c r="O9" s="1"/>
    </row>
    <row r="10" spans="1:15" ht="17.25" customHeight="1">
      <c r="A10" s="82" t="s">
        <v>24</v>
      </c>
      <c r="B10" s="82"/>
      <c r="C10" s="82"/>
      <c r="D10" s="68">
        <v>52000000000</v>
      </c>
      <c r="E10" s="4"/>
      <c r="F10" s="4"/>
      <c r="G10" s="1"/>
      <c r="H10" s="1"/>
      <c r="I10" s="2"/>
      <c r="J10" s="2"/>
      <c r="K10" s="21"/>
      <c r="L10" s="1"/>
      <c r="M10" s="1"/>
      <c r="N10" s="24"/>
      <c r="O10" s="1"/>
    </row>
    <row r="11" spans="1:15" ht="17.25" customHeight="1">
      <c r="A11" s="17"/>
      <c r="B11" s="17"/>
      <c r="C11" s="17"/>
      <c r="D11" s="18"/>
      <c r="E11" s="44"/>
      <c r="F11" s="4"/>
      <c r="G11" s="1"/>
      <c r="H11" s="1"/>
      <c r="I11" s="2"/>
      <c r="J11" s="2"/>
      <c r="K11" s="21"/>
      <c r="L11" s="1"/>
      <c r="M11" s="1"/>
      <c r="N11" s="24"/>
      <c r="O11" s="1"/>
    </row>
    <row r="12" spans="1:18" ht="15" customHeight="1">
      <c r="A12" s="71" t="s">
        <v>0</v>
      </c>
      <c r="B12" s="71" t="s">
        <v>35</v>
      </c>
      <c r="C12" s="71" t="s">
        <v>36</v>
      </c>
      <c r="D12" s="71" t="s">
        <v>1</v>
      </c>
      <c r="E12" s="71"/>
      <c r="F12" s="71"/>
      <c r="G12" s="71"/>
      <c r="H12" s="71"/>
      <c r="I12" s="78"/>
      <c r="J12" s="78"/>
      <c r="K12" s="71"/>
      <c r="L12" s="71"/>
      <c r="M12" s="71"/>
      <c r="N12" s="79" t="s">
        <v>2</v>
      </c>
      <c r="O12" s="71" t="s">
        <v>3</v>
      </c>
      <c r="P12" s="70" t="s">
        <v>87</v>
      </c>
      <c r="Q12" s="70" t="s">
        <v>88</v>
      </c>
      <c r="R12" s="73" t="s">
        <v>101</v>
      </c>
    </row>
    <row r="13" spans="1:18" ht="51" customHeight="1">
      <c r="A13" s="71"/>
      <c r="B13" s="71"/>
      <c r="C13" s="71"/>
      <c r="D13" s="71" t="s">
        <v>4</v>
      </c>
      <c r="E13" s="71" t="s">
        <v>5</v>
      </c>
      <c r="F13" s="71" t="s">
        <v>6</v>
      </c>
      <c r="G13" s="71"/>
      <c r="H13" s="80" t="s">
        <v>29</v>
      </c>
      <c r="I13" s="74" t="s">
        <v>7</v>
      </c>
      <c r="J13" s="74"/>
      <c r="K13" s="77" t="s">
        <v>8</v>
      </c>
      <c r="L13" s="71" t="s">
        <v>9</v>
      </c>
      <c r="M13" s="71"/>
      <c r="N13" s="79"/>
      <c r="O13" s="71"/>
      <c r="P13" s="70"/>
      <c r="Q13" s="70"/>
      <c r="R13" s="73"/>
    </row>
    <row r="14" spans="1:18" s="12" customFormat="1" ht="76.5" customHeight="1">
      <c r="A14" s="71"/>
      <c r="B14" s="71"/>
      <c r="C14" s="71"/>
      <c r="D14" s="71"/>
      <c r="E14" s="71"/>
      <c r="F14" s="10" t="s">
        <v>10</v>
      </c>
      <c r="G14" s="10" t="s">
        <v>61</v>
      </c>
      <c r="H14" s="80"/>
      <c r="I14" s="10" t="s">
        <v>11</v>
      </c>
      <c r="J14" s="10" t="s">
        <v>61</v>
      </c>
      <c r="K14" s="77"/>
      <c r="L14" s="10" t="s">
        <v>12</v>
      </c>
      <c r="M14" s="10" t="s">
        <v>13</v>
      </c>
      <c r="N14" s="79"/>
      <c r="O14" s="11" t="s">
        <v>14</v>
      </c>
      <c r="P14" s="70"/>
      <c r="Q14" s="70"/>
      <c r="R14" s="73"/>
    </row>
    <row r="15" spans="1:18" s="13" customFormat="1" ht="12.75" customHeight="1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  <c r="Q15" s="11">
        <v>17</v>
      </c>
      <c r="R15" s="11">
        <v>18</v>
      </c>
    </row>
    <row r="16" spans="1:18" s="24" customFormat="1" ht="12.75">
      <c r="A16" s="54" t="s">
        <v>52</v>
      </c>
      <c r="B16" s="54" t="s">
        <v>52</v>
      </c>
      <c r="C16" s="54" t="s">
        <v>52</v>
      </c>
      <c r="D16" s="54" t="s">
        <v>52</v>
      </c>
      <c r="E16" s="54" t="s">
        <v>52</v>
      </c>
      <c r="F16" s="54" t="s">
        <v>52</v>
      </c>
      <c r="G16" s="54" t="s">
        <v>52</v>
      </c>
      <c r="H16" s="54" t="s">
        <v>52</v>
      </c>
      <c r="I16" s="54" t="s">
        <v>52</v>
      </c>
      <c r="J16" s="54" t="s">
        <v>52</v>
      </c>
      <c r="K16" s="54" t="s">
        <v>52</v>
      </c>
      <c r="L16" s="54" t="s">
        <v>52</v>
      </c>
      <c r="M16" s="54" t="s">
        <v>52</v>
      </c>
      <c r="N16" s="54" t="s">
        <v>52</v>
      </c>
      <c r="O16" s="54" t="s">
        <v>52</v>
      </c>
      <c r="P16" s="54" t="s">
        <v>52</v>
      </c>
      <c r="Q16" s="54" t="s">
        <v>52</v>
      </c>
      <c r="R16" s="54" t="s">
        <v>52</v>
      </c>
    </row>
    <row r="17" spans="1:17" s="13" customFormat="1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5" s="13" customFormat="1" ht="12.75">
      <c r="A18" s="72" t="s">
        <v>86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7" s="13" customFormat="1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1" s="35" customFormat="1" ht="12">
      <c r="A20" s="36" t="s">
        <v>62</v>
      </c>
      <c r="K20" s="45"/>
    </row>
    <row r="21" spans="1:11" s="35" customFormat="1" ht="12">
      <c r="A21" s="36" t="s">
        <v>63</v>
      </c>
      <c r="K21" s="45"/>
    </row>
    <row r="22" spans="1:14" s="35" customFormat="1" ht="12">
      <c r="A22" s="36" t="s">
        <v>64</v>
      </c>
      <c r="C22" s="75" t="s">
        <v>52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36" t="s">
        <v>65</v>
      </c>
    </row>
    <row r="23" spans="1:11" s="35" customFormat="1" ht="12">
      <c r="A23" s="36" t="s">
        <v>66</v>
      </c>
      <c r="K23" s="45"/>
    </row>
    <row r="24" spans="1:103" s="35" customFormat="1" ht="12">
      <c r="A24" s="36" t="s">
        <v>67</v>
      </c>
      <c r="I24" s="76">
        <f>K62</f>
        <v>0</v>
      </c>
      <c r="J24" s="76"/>
      <c r="K24" s="76"/>
      <c r="L24" s="76"/>
      <c r="M24" s="76"/>
      <c r="N24" s="76"/>
      <c r="O24" s="76"/>
      <c r="P24" s="36" t="s">
        <v>65</v>
      </c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36" t="s">
        <v>65</v>
      </c>
    </row>
    <row r="25" spans="1:11" s="35" customFormat="1" ht="12">
      <c r="A25" s="36" t="s">
        <v>68</v>
      </c>
      <c r="K25" s="45"/>
    </row>
    <row r="26" spans="1:11" s="35" customFormat="1" ht="12">
      <c r="A26" s="37" t="s">
        <v>69</v>
      </c>
      <c r="D26" s="36"/>
      <c r="K26" s="45"/>
    </row>
    <row r="27" spans="1:117" s="35" customFormat="1" ht="12">
      <c r="A27" s="36" t="s">
        <v>70</v>
      </c>
      <c r="D27" s="36"/>
      <c r="J27" s="76">
        <f>I24</f>
        <v>0</v>
      </c>
      <c r="K27" s="76"/>
      <c r="L27" s="76"/>
      <c r="M27" s="76"/>
      <c r="N27" s="76"/>
      <c r="O27" s="76"/>
      <c r="P27" s="76"/>
      <c r="Q27" s="36" t="s">
        <v>65</v>
      </c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M27" s="36" t="s">
        <v>71</v>
      </c>
    </row>
    <row r="28" spans="1:25" s="35" customFormat="1" ht="12">
      <c r="A28" s="38" t="s">
        <v>72</v>
      </c>
      <c r="B28" s="75"/>
      <c r="C28" s="75"/>
      <c r="D28" s="75"/>
      <c r="E28" s="75"/>
      <c r="F28" s="75"/>
      <c r="G28" s="75"/>
      <c r="H28" s="75"/>
      <c r="I28" s="39" t="s">
        <v>73</v>
      </c>
      <c r="K28" s="45"/>
      <c r="U28" s="40"/>
      <c r="V28" s="40"/>
      <c r="W28" s="40"/>
      <c r="X28" s="40"/>
      <c r="Y28" s="40"/>
    </row>
    <row r="29" spans="1:38" s="35" customFormat="1" ht="12">
      <c r="A29" s="36" t="s">
        <v>74</v>
      </c>
      <c r="I29" s="41"/>
      <c r="J29" s="41"/>
      <c r="K29" s="46"/>
      <c r="L29" s="41"/>
      <c r="M29" s="41"/>
      <c r="N29" s="41"/>
      <c r="O29" s="41"/>
      <c r="P29" s="41"/>
      <c r="Q29" s="41"/>
      <c r="R29" s="41"/>
      <c r="S29" s="41"/>
      <c r="T29" s="38"/>
      <c r="U29" s="38"/>
      <c r="V29" s="38"/>
      <c r="W29" s="38"/>
      <c r="X29" s="38"/>
      <c r="Y29" s="38"/>
      <c r="Z29" s="38"/>
      <c r="AA29" s="41"/>
      <c r="AB29" s="41"/>
      <c r="AC29" s="41"/>
      <c r="AD29" s="41"/>
      <c r="AE29" s="41"/>
      <c r="AF29" s="41"/>
      <c r="AG29" s="41"/>
      <c r="AH29" s="39"/>
      <c r="AI29" s="42"/>
      <c r="AJ29" s="42"/>
      <c r="AK29" s="42"/>
      <c r="AL29" s="42"/>
    </row>
    <row r="30" spans="1:29" s="35" customFormat="1" ht="12">
      <c r="A30" s="36" t="s">
        <v>75</v>
      </c>
      <c r="C30" s="75" t="s">
        <v>52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36" t="s">
        <v>65</v>
      </c>
      <c r="O30" s="41"/>
      <c r="AC30" s="41"/>
    </row>
    <row r="31" spans="1:38" s="35" customFormat="1" ht="12">
      <c r="A31" s="36" t="s">
        <v>76</v>
      </c>
      <c r="I31" s="41"/>
      <c r="J31" s="41"/>
      <c r="K31" s="46"/>
      <c r="L31" s="41"/>
      <c r="M31" s="41"/>
      <c r="N31" s="41"/>
      <c r="O31" s="41"/>
      <c r="P31" s="41"/>
      <c r="Q31" s="41"/>
      <c r="R31" s="41"/>
      <c r="S31" s="41"/>
      <c r="T31" s="38"/>
      <c r="U31" s="38"/>
      <c r="V31" s="38"/>
      <c r="W31" s="38"/>
      <c r="X31" s="38"/>
      <c r="Y31" s="38"/>
      <c r="Z31" s="38"/>
      <c r="AA31" s="41"/>
      <c r="AB31" s="41"/>
      <c r="AC31" s="41"/>
      <c r="AD31" s="41"/>
      <c r="AE31" s="41"/>
      <c r="AF31" s="41"/>
      <c r="AG31" s="41"/>
      <c r="AH31" s="39"/>
      <c r="AI31" s="42"/>
      <c r="AJ31" s="42"/>
      <c r="AK31" s="42"/>
      <c r="AL31" s="42"/>
    </row>
    <row r="32" spans="1:38" s="35" customFormat="1" ht="12">
      <c r="A32" s="37" t="s">
        <v>77</v>
      </c>
      <c r="I32" s="41"/>
      <c r="J32" s="41"/>
      <c r="K32" s="46"/>
      <c r="L32" s="41"/>
      <c r="M32" s="41"/>
      <c r="N32" s="41"/>
      <c r="O32" s="41"/>
      <c r="P32" s="41"/>
      <c r="Q32" s="41"/>
      <c r="R32" s="41"/>
      <c r="S32" s="41"/>
      <c r="T32" s="38"/>
      <c r="U32" s="38"/>
      <c r="V32" s="38"/>
      <c r="W32" s="38"/>
      <c r="X32" s="38"/>
      <c r="Y32" s="38"/>
      <c r="Z32" s="38"/>
      <c r="AA32" s="41"/>
      <c r="AB32" s="41"/>
      <c r="AC32" s="41"/>
      <c r="AD32" s="41"/>
      <c r="AE32" s="41"/>
      <c r="AF32" s="41"/>
      <c r="AG32" s="41"/>
      <c r="AH32" s="39"/>
      <c r="AI32" s="42"/>
      <c r="AJ32" s="42"/>
      <c r="AK32" s="42"/>
      <c r="AL32" s="42"/>
    </row>
    <row r="33" spans="1:85" s="35" customFormat="1" ht="12">
      <c r="A33" s="36" t="s">
        <v>78</v>
      </c>
      <c r="G33" s="75" t="s">
        <v>52</v>
      </c>
      <c r="H33" s="75"/>
      <c r="I33" s="75"/>
      <c r="J33" s="75"/>
      <c r="K33" s="75"/>
      <c r="L33" s="75"/>
      <c r="M33" s="75"/>
      <c r="N33" s="36" t="s">
        <v>65</v>
      </c>
      <c r="O33" s="41"/>
      <c r="P33" s="41"/>
      <c r="Q33" s="41"/>
      <c r="R33" s="41"/>
      <c r="S33" s="41"/>
      <c r="T33" s="38"/>
      <c r="U33" s="38"/>
      <c r="V33" s="38"/>
      <c r="W33" s="38"/>
      <c r="X33" s="38"/>
      <c r="Y33" s="38"/>
      <c r="Z33" s="38"/>
      <c r="AA33" s="41"/>
      <c r="AB33" s="41"/>
      <c r="AC33" s="41"/>
      <c r="AD33" s="41"/>
      <c r="AE33" s="41"/>
      <c r="AF33" s="41"/>
      <c r="AG33" s="41"/>
      <c r="AH33" s="39"/>
      <c r="AI33" s="42"/>
      <c r="AJ33" s="42"/>
      <c r="AK33" s="42"/>
      <c r="AL33" s="42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36" t="s">
        <v>65</v>
      </c>
    </row>
    <row r="34" spans="1:38" s="35" customFormat="1" ht="12">
      <c r="A34" s="36" t="s">
        <v>79</v>
      </c>
      <c r="I34" s="41"/>
      <c r="J34" s="41"/>
      <c r="K34" s="46"/>
      <c r="L34" s="41"/>
      <c r="M34" s="41"/>
      <c r="N34" s="41"/>
      <c r="O34" s="41"/>
      <c r="P34" s="41"/>
      <c r="Q34" s="41"/>
      <c r="R34" s="41"/>
      <c r="S34" s="41"/>
      <c r="T34" s="38"/>
      <c r="U34" s="38"/>
      <c r="V34" s="38"/>
      <c r="W34" s="38"/>
      <c r="X34" s="38"/>
      <c r="Y34" s="38"/>
      <c r="Z34" s="38"/>
      <c r="AA34" s="41"/>
      <c r="AB34" s="41"/>
      <c r="AC34" s="41"/>
      <c r="AD34" s="41"/>
      <c r="AE34" s="41"/>
      <c r="AF34" s="41"/>
      <c r="AG34" s="41"/>
      <c r="AH34" s="39"/>
      <c r="AI34" s="42"/>
      <c r="AJ34" s="42"/>
      <c r="AK34" s="42"/>
      <c r="AL34" s="42"/>
    </row>
    <row r="35" spans="1:123" s="35" customFormat="1" ht="12">
      <c r="A35" s="36" t="s">
        <v>80</v>
      </c>
      <c r="I35" s="41"/>
      <c r="J35" s="76">
        <f>J27</f>
        <v>0</v>
      </c>
      <c r="K35" s="76"/>
      <c r="L35" s="76"/>
      <c r="M35" s="76"/>
      <c r="N35" s="76"/>
      <c r="O35" s="76"/>
      <c r="P35" s="76"/>
      <c r="Q35" s="36" t="s">
        <v>65</v>
      </c>
      <c r="R35" s="41"/>
      <c r="S35" s="41"/>
      <c r="T35" s="38"/>
      <c r="U35" s="38"/>
      <c r="V35" s="38"/>
      <c r="W35" s="38"/>
      <c r="X35" s="38"/>
      <c r="Y35" s="38"/>
      <c r="Z35" s="38"/>
      <c r="AA35" s="41"/>
      <c r="AB35" s="41"/>
      <c r="AC35" s="41"/>
      <c r="AD35" s="41"/>
      <c r="AE35" s="41"/>
      <c r="AF35" s="41"/>
      <c r="AG35" s="41"/>
      <c r="AH35" s="39"/>
      <c r="AI35" s="42"/>
      <c r="AJ35" s="42"/>
      <c r="AK35" s="42"/>
      <c r="AL35" s="42"/>
      <c r="DJ35" s="75"/>
      <c r="DK35" s="75"/>
      <c r="DL35" s="75"/>
      <c r="DM35" s="75"/>
      <c r="DN35" s="75"/>
      <c r="DO35" s="75"/>
      <c r="DP35" s="75"/>
      <c r="DQ35" s="75"/>
      <c r="DR35" s="75"/>
      <c r="DS35" s="75"/>
    </row>
    <row r="36" spans="1:38" s="35" customFormat="1" ht="12">
      <c r="A36" s="36" t="s">
        <v>81</v>
      </c>
      <c r="I36" s="41"/>
      <c r="J36" s="41"/>
      <c r="K36" s="46"/>
      <c r="L36" s="41"/>
      <c r="M36" s="41"/>
      <c r="N36" s="41"/>
      <c r="O36" s="41"/>
      <c r="P36" s="41"/>
      <c r="Q36" s="41"/>
      <c r="R36" s="41"/>
      <c r="S36" s="41"/>
      <c r="T36" s="38"/>
      <c r="U36" s="38"/>
      <c r="V36" s="38"/>
      <c r="W36" s="38"/>
      <c r="X36" s="38"/>
      <c r="Y36" s="38"/>
      <c r="Z36" s="38"/>
      <c r="AA36" s="41"/>
      <c r="AB36" s="41"/>
      <c r="AC36" s="41"/>
      <c r="AD36" s="41"/>
      <c r="AE36" s="41"/>
      <c r="AF36" s="41"/>
      <c r="AG36" s="41"/>
      <c r="AH36" s="39"/>
      <c r="AI36" s="42"/>
      <c r="AJ36" s="42"/>
      <c r="AK36" s="42"/>
      <c r="AL36" s="42"/>
    </row>
    <row r="37" spans="1:38" s="35" customFormat="1" ht="12">
      <c r="A37" s="37" t="s">
        <v>82</v>
      </c>
      <c r="I37" s="41"/>
      <c r="J37" s="41"/>
      <c r="K37" s="46"/>
      <c r="L37" s="41"/>
      <c r="M37" s="41"/>
      <c r="N37" s="41"/>
      <c r="O37" s="41"/>
      <c r="P37" s="41"/>
      <c r="Q37" s="41"/>
      <c r="R37" s="41"/>
      <c r="S37" s="41"/>
      <c r="T37" s="38"/>
      <c r="U37" s="38"/>
      <c r="V37" s="38"/>
      <c r="W37" s="38"/>
      <c r="X37" s="38"/>
      <c r="Y37" s="38"/>
      <c r="Z37" s="38"/>
      <c r="AA37" s="41"/>
      <c r="AB37" s="41"/>
      <c r="AC37" s="41"/>
      <c r="AD37" s="41"/>
      <c r="AE37" s="41"/>
      <c r="AF37" s="41"/>
      <c r="AG37" s="41"/>
      <c r="AH37" s="39"/>
      <c r="AI37" s="42"/>
      <c r="AJ37" s="42"/>
      <c r="AK37" s="42"/>
      <c r="AL37" s="42"/>
    </row>
    <row r="38" spans="1:122" s="35" customFormat="1" ht="12">
      <c r="A38" s="36" t="s">
        <v>83</v>
      </c>
      <c r="H38" s="75" t="s">
        <v>52</v>
      </c>
      <c r="I38" s="75"/>
      <c r="J38" s="75"/>
      <c r="K38" s="75"/>
      <c r="L38" s="75"/>
      <c r="M38" s="75"/>
      <c r="N38" s="75"/>
      <c r="O38" s="36" t="s">
        <v>65</v>
      </c>
      <c r="P38" s="41"/>
      <c r="Q38" s="41"/>
      <c r="R38" s="41"/>
      <c r="S38" s="41"/>
      <c r="T38" s="38"/>
      <c r="U38" s="38"/>
      <c r="V38" s="38"/>
      <c r="W38" s="38"/>
      <c r="X38" s="38"/>
      <c r="Y38" s="38"/>
      <c r="Z38" s="38"/>
      <c r="AA38" s="41"/>
      <c r="AB38" s="41"/>
      <c r="AC38" s="41"/>
      <c r="AD38" s="41"/>
      <c r="AE38" s="41"/>
      <c r="AF38" s="41"/>
      <c r="AG38" s="41"/>
      <c r="AH38" s="39"/>
      <c r="AI38" s="42"/>
      <c r="AJ38" s="42"/>
      <c r="AK38" s="42"/>
      <c r="AL38" s="42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36" t="s">
        <v>65</v>
      </c>
      <c r="DR38" s="36"/>
    </row>
    <row r="39" spans="1:38" s="35" customFormat="1" ht="12">
      <c r="A39" s="36" t="s">
        <v>84</v>
      </c>
      <c r="C39" s="36"/>
      <c r="I39" s="41"/>
      <c r="J39" s="41"/>
      <c r="K39" s="46"/>
      <c r="L39" s="41"/>
      <c r="M39" s="41"/>
      <c r="N39" s="41"/>
      <c r="O39" s="41"/>
      <c r="P39" s="41"/>
      <c r="Q39" s="41"/>
      <c r="R39" s="41"/>
      <c r="S39" s="41"/>
      <c r="T39" s="38"/>
      <c r="U39" s="38"/>
      <c r="V39" s="38"/>
      <c r="W39" s="38"/>
      <c r="X39" s="38"/>
      <c r="Y39" s="38"/>
      <c r="Z39" s="38"/>
      <c r="AA39" s="41"/>
      <c r="AB39" s="41"/>
      <c r="AC39" s="41"/>
      <c r="AD39" s="41"/>
      <c r="AE39" s="41"/>
      <c r="AF39" s="41"/>
      <c r="AG39" s="41"/>
      <c r="AH39" s="39"/>
      <c r="AI39" s="42"/>
      <c r="AJ39" s="42"/>
      <c r="AK39" s="42"/>
      <c r="AL39" s="42"/>
    </row>
    <row r="40" spans="1:84" s="35" customFormat="1" ht="12">
      <c r="A40" s="36" t="s">
        <v>85</v>
      </c>
      <c r="G40" s="75" t="s">
        <v>52</v>
      </c>
      <c r="H40" s="75"/>
      <c r="I40" s="75"/>
      <c r="J40" s="75"/>
      <c r="K40" s="75"/>
      <c r="L40" s="75"/>
      <c r="M40" s="75"/>
      <c r="N40" s="36" t="s">
        <v>65</v>
      </c>
      <c r="O40" s="41"/>
      <c r="P40" s="41"/>
      <c r="Q40" s="41"/>
      <c r="S40" s="41"/>
      <c r="T40" s="38"/>
      <c r="U40" s="38"/>
      <c r="V40" s="38"/>
      <c r="W40" s="38"/>
      <c r="X40" s="38"/>
      <c r="Y40" s="38"/>
      <c r="Z40" s="38"/>
      <c r="AA40" s="41"/>
      <c r="AB40" s="41"/>
      <c r="AC40" s="41"/>
      <c r="AD40" s="41"/>
      <c r="AE40" s="41"/>
      <c r="AF40" s="41"/>
      <c r="AG40" s="41"/>
      <c r="AH40" s="39"/>
      <c r="AI40" s="42"/>
      <c r="AJ40" s="42"/>
      <c r="AK40" s="42"/>
      <c r="AL40" s="42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36" t="s">
        <v>65</v>
      </c>
    </row>
    <row r="41" ht="12.75"/>
    <row r="42" ht="12.75"/>
    <row r="43" spans="1:15" ht="12.75">
      <c r="A43" s="17"/>
      <c r="B43" s="17"/>
      <c r="C43" s="17"/>
      <c r="D43" s="18"/>
      <c r="E43" s="4"/>
      <c r="F43" s="4"/>
      <c r="G43" s="1"/>
      <c r="H43" s="1"/>
      <c r="I43" s="2"/>
      <c r="J43" s="2"/>
      <c r="K43" s="21"/>
      <c r="L43" s="1"/>
      <c r="M43" s="1"/>
      <c r="N43" s="24"/>
      <c r="O43" s="1"/>
    </row>
    <row r="44" spans="1:18" ht="15" customHeight="1">
      <c r="A44" s="71" t="s">
        <v>0</v>
      </c>
      <c r="B44" s="71" t="s">
        <v>35</v>
      </c>
      <c r="C44" s="71" t="s">
        <v>36</v>
      </c>
      <c r="D44" s="71" t="s">
        <v>1</v>
      </c>
      <c r="E44" s="71"/>
      <c r="F44" s="71"/>
      <c r="G44" s="71"/>
      <c r="H44" s="71"/>
      <c r="I44" s="78"/>
      <c r="J44" s="78"/>
      <c r="K44" s="71"/>
      <c r="L44" s="71"/>
      <c r="M44" s="71"/>
      <c r="N44" s="79" t="s">
        <v>2</v>
      </c>
      <c r="O44" s="71" t="s">
        <v>3</v>
      </c>
      <c r="P44" s="70" t="s">
        <v>87</v>
      </c>
      <c r="Q44" s="70" t="s">
        <v>88</v>
      </c>
      <c r="R44" s="73" t="s">
        <v>101</v>
      </c>
    </row>
    <row r="45" spans="1:18" ht="51" customHeight="1">
      <c r="A45" s="71"/>
      <c r="B45" s="71"/>
      <c r="C45" s="71"/>
      <c r="D45" s="71" t="s">
        <v>4</v>
      </c>
      <c r="E45" s="71" t="s">
        <v>5</v>
      </c>
      <c r="F45" s="71" t="s">
        <v>6</v>
      </c>
      <c r="G45" s="71"/>
      <c r="H45" s="80" t="s">
        <v>29</v>
      </c>
      <c r="I45" s="74" t="s">
        <v>7</v>
      </c>
      <c r="J45" s="74"/>
      <c r="K45" s="77" t="s">
        <v>8</v>
      </c>
      <c r="L45" s="71" t="s">
        <v>9</v>
      </c>
      <c r="M45" s="71"/>
      <c r="N45" s="79"/>
      <c r="O45" s="71"/>
      <c r="P45" s="70"/>
      <c r="Q45" s="70"/>
      <c r="R45" s="73"/>
    </row>
    <row r="46" spans="1:18" s="12" customFormat="1" ht="76.5" customHeight="1">
      <c r="A46" s="71"/>
      <c r="B46" s="71"/>
      <c r="C46" s="71"/>
      <c r="D46" s="71"/>
      <c r="E46" s="71"/>
      <c r="F46" s="10" t="s">
        <v>10</v>
      </c>
      <c r="G46" s="10" t="s">
        <v>61</v>
      </c>
      <c r="H46" s="80"/>
      <c r="I46" s="10" t="s">
        <v>11</v>
      </c>
      <c r="J46" s="10" t="s">
        <v>61</v>
      </c>
      <c r="K46" s="77"/>
      <c r="L46" s="10" t="s">
        <v>12</v>
      </c>
      <c r="M46" s="10" t="s">
        <v>13</v>
      </c>
      <c r="N46" s="79"/>
      <c r="O46" s="11" t="s">
        <v>14</v>
      </c>
      <c r="P46" s="70"/>
      <c r="Q46" s="70"/>
      <c r="R46" s="73"/>
    </row>
    <row r="47" spans="1:18" s="13" customFormat="1" ht="12.75" customHeight="1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  <c r="P47" s="11">
        <v>16</v>
      </c>
      <c r="Q47" s="11">
        <v>17</v>
      </c>
      <c r="R47" s="11">
        <v>18</v>
      </c>
    </row>
    <row r="48" spans="1:18" s="1" customFormat="1" ht="102">
      <c r="A48" s="19" t="s">
        <v>108</v>
      </c>
      <c r="B48" s="3" t="s">
        <v>32</v>
      </c>
      <c r="C48" s="3" t="s">
        <v>33</v>
      </c>
      <c r="D48" s="16" t="s">
        <v>28</v>
      </c>
      <c r="E48" s="3" t="s">
        <v>15</v>
      </c>
      <c r="F48" s="14" t="s">
        <v>34</v>
      </c>
      <c r="G48" s="3" t="s">
        <v>90</v>
      </c>
      <c r="H48" s="3" t="s">
        <v>30</v>
      </c>
      <c r="I48" s="11">
        <v>52000000000</v>
      </c>
      <c r="J48" s="11" t="s">
        <v>93</v>
      </c>
      <c r="K48" s="57">
        <f>10692*100/120*12</f>
        <v>106920</v>
      </c>
      <c r="L48" s="9" t="s">
        <v>16</v>
      </c>
      <c r="M48" s="9" t="s">
        <v>37</v>
      </c>
      <c r="N48" s="26" t="s">
        <v>45</v>
      </c>
      <c r="O48" s="3">
        <v>0</v>
      </c>
      <c r="P48" s="3" t="s">
        <v>52</v>
      </c>
      <c r="Q48" s="3" t="s">
        <v>52</v>
      </c>
      <c r="R48" s="11" t="s">
        <v>102</v>
      </c>
    </row>
    <row r="49" spans="1:18" s="1" customFormat="1" ht="102">
      <c r="A49" s="22" t="s">
        <v>121</v>
      </c>
      <c r="B49" s="3" t="s">
        <v>32</v>
      </c>
      <c r="C49" s="3" t="s">
        <v>33</v>
      </c>
      <c r="D49" s="16" t="s">
        <v>48</v>
      </c>
      <c r="E49" s="3" t="s">
        <v>15</v>
      </c>
      <c r="F49" s="3">
        <v>876</v>
      </c>
      <c r="G49" s="3" t="s">
        <v>92</v>
      </c>
      <c r="H49" s="3" t="s">
        <v>30</v>
      </c>
      <c r="I49" s="11">
        <v>52000000000</v>
      </c>
      <c r="J49" s="11" t="s">
        <v>93</v>
      </c>
      <c r="K49" s="57">
        <f>30508.48*100/120*12</f>
        <v>305084.8</v>
      </c>
      <c r="L49" s="9" t="s">
        <v>16</v>
      </c>
      <c r="M49" s="9" t="s">
        <v>49</v>
      </c>
      <c r="N49" s="26" t="s">
        <v>45</v>
      </c>
      <c r="O49" s="3">
        <v>0</v>
      </c>
      <c r="P49" s="3" t="s">
        <v>52</v>
      </c>
      <c r="Q49" s="3" t="s">
        <v>52</v>
      </c>
      <c r="R49" s="11" t="s">
        <v>102</v>
      </c>
    </row>
    <row r="50" spans="1:18" s="1" customFormat="1" ht="102">
      <c r="A50" s="22" t="s">
        <v>109</v>
      </c>
      <c r="B50" s="3" t="s">
        <v>32</v>
      </c>
      <c r="C50" s="3" t="s">
        <v>33</v>
      </c>
      <c r="D50" s="15" t="s">
        <v>31</v>
      </c>
      <c r="E50" s="3" t="s">
        <v>15</v>
      </c>
      <c r="F50" s="3">
        <v>876</v>
      </c>
      <c r="G50" s="3" t="s">
        <v>91</v>
      </c>
      <c r="H50" s="3" t="s">
        <v>30</v>
      </c>
      <c r="I50" s="11">
        <v>52000000000</v>
      </c>
      <c r="J50" s="11" t="s">
        <v>93</v>
      </c>
      <c r="K50" s="57">
        <f>150000*12</f>
        <v>1800000</v>
      </c>
      <c r="L50" s="9" t="s">
        <v>16</v>
      </c>
      <c r="M50" s="9" t="s">
        <v>50</v>
      </c>
      <c r="N50" s="26" t="s">
        <v>45</v>
      </c>
      <c r="O50" s="3">
        <v>0</v>
      </c>
      <c r="P50" s="3" t="s">
        <v>52</v>
      </c>
      <c r="Q50" s="3" t="s">
        <v>52</v>
      </c>
      <c r="R50" s="11" t="s">
        <v>102</v>
      </c>
    </row>
    <row r="51" spans="1:18" ht="102">
      <c r="A51" s="22" t="s">
        <v>110</v>
      </c>
      <c r="B51" s="3" t="s">
        <v>32</v>
      </c>
      <c r="C51" s="3" t="s">
        <v>33</v>
      </c>
      <c r="D51" s="16" t="s">
        <v>104</v>
      </c>
      <c r="E51" s="3" t="s">
        <v>15</v>
      </c>
      <c r="F51" s="3">
        <v>876</v>
      </c>
      <c r="G51" s="3" t="s">
        <v>92</v>
      </c>
      <c r="H51" s="3" t="s">
        <v>30</v>
      </c>
      <c r="I51" s="11">
        <v>52000000000</v>
      </c>
      <c r="J51" s="11" t="s">
        <v>93</v>
      </c>
      <c r="K51" s="57">
        <f>39169.08/120*100*12</f>
        <v>391690.8</v>
      </c>
      <c r="L51" s="9" t="s">
        <v>16</v>
      </c>
      <c r="M51" s="9" t="s">
        <v>55</v>
      </c>
      <c r="N51" s="26" t="s">
        <v>45</v>
      </c>
      <c r="O51" s="3">
        <v>0</v>
      </c>
      <c r="P51" s="3" t="s">
        <v>52</v>
      </c>
      <c r="Q51" s="3" t="s">
        <v>52</v>
      </c>
      <c r="R51" s="11" t="s">
        <v>102</v>
      </c>
    </row>
    <row r="52" spans="1:18" ht="102">
      <c r="A52" s="22" t="s">
        <v>111</v>
      </c>
      <c r="B52" s="3" t="s">
        <v>32</v>
      </c>
      <c r="C52" s="3" t="s">
        <v>33</v>
      </c>
      <c r="D52" s="6" t="s">
        <v>38</v>
      </c>
      <c r="E52" s="3" t="s">
        <v>15</v>
      </c>
      <c r="F52" s="3">
        <v>876</v>
      </c>
      <c r="G52" s="3" t="s">
        <v>92</v>
      </c>
      <c r="H52" s="3" t="s">
        <v>30</v>
      </c>
      <c r="I52" s="11">
        <v>52000000000</v>
      </c>
      <c r="J52" s="11" t="s">
        <v>93</v>
      </c>
      <c r="K52" s="57">
        <f>40000*12</f>
        <v>480000</v>
      </c>
      <c r="L52" s="9" t="s">
        <v>16</v>
      </c>
      <c r="M52" s="9" t="s">
        <v>89</v>
      </c>
      <c r="N52" s="26" t="s">
        <v>45</v>
      </c>
      <c r="O52" s="3">
        <v>0</v>
      </c>
      <c r="P52" s="3" t="s">
        <v>52</v>
      </c>
      <c r="Q52" s="3" t="s">
        <v>52</v>
      </c>
      <c r="R52" s="11" t="s">
        <v>102</v>
      </c>
    </row>
    <row r="53" spans="1:18" s="1" customFormat="1" ht="102">
      <c r="A53" s="3" t="s">
        <v>112</v>
      </c>
      <c r="B53" s="3" t="s">
        <v>32</v>
      </c>
      <c r="C53" s="3" t="s">
        <v>33</v>
      </c>
      <c r="D53" s="33" t="s">
        <v>59</v>
      </c>
      <c r="E53" s="3" t="s">
        <v>15</v>
      </c>
      <c r="F53" s="3">
        <v>876</v>
      </c>
      <c r="G53" s="3" t="s">
        <v>92</v>
      </c>
      <c r="H53" s="3" t="s">
        <v>30</v>
      </c>
      <c r="I53" s="11">
        <v>52000000000</v>
      </c>
      <c r="J53" s="11" t="s">
        <v>93</v>
      </c>
      <c r="K53" s="57">
        <f>71864.41*12</f>
        <v>862372.92</v>
      </c>
      <c r="L53" s="9" t="s">
        <v>16</v>
      </c>
      <c r="M53" s="9" t="s">
        <v>60</v>
      </c>
      <c r="N53" s="15" t="s">
        <v>45</v>
      </c>
      <c r="O53" s="3">
        <v>0</v>
      </c>
      <c r="P53" s="3" t="s">
        <v>52</v>
      </c>
      <c r="Q53" s="3" t="s">
        <v>52</v>
      </c>
      <c r="R53" s="11" t="s">
        <v>102</v>
      </c>
    </row>
    <row r="54" spans="1:18" s="1" customFormat="1" ht="102">
      <c r="A54" s="3" t="s">
        <v>113</v>
      </c>
      <c r="B54" s="3" t="s">
        <v>32</v>
      </c>
      <c r="C54" s="3" t="s">
        <v>33</v>
      </c>
      <c r="D54" s="34" t="s">
        <v>58</v>
      </c>
      <c r="E54" s="3" t="s">
        <v>15</v>
      </c>
      <c r="F54" s="3">
        <v>876</v>
      </c>
      <c r="G54" s="3" t="s">
        <v>92</v>
      </c>
      <c r="H54" s="3" t="s">
        <v>30</v>
      </c>
      <c r="I54" s="11">
        <v>52000000000</v>
      </c>
      <c r="J54" s="11" t="s">
        <v>93</v>
      </c>
      <c r="K54" s="65">
        <f>40000*12</f>
        <v>480000</v>
      </c>
      <c r="L54" s="9" t="s">
        <v>16</v>
      </c>
      <c r="M54" s="9" t="s">
        <v>55</v>
      </c>
      <c r="N54" s="26" t="s">
        <v>45</v>
      </c>
      <c r="O54" s="3">
        <v>0</v>
      </c>
      <c r="P54" s="3" t="s">
        <v>52</v>
      </c>
      <c r="Q54" s="3" t="s">
        <v>52</v>
      </c>
      <c r="R54" s="11" t="s">
        <v>102</v>
      </c>
    </row>
    <row r="55" spans="1:18" s="24" customFormat="1" ht="76.5">
      <c r="A55" s="54" t="s">
        <v>114</v>
      </c>
      <c r="B55" s="29" t="s">
        <v>32</v>
      </c>
      <c r="C55" s="29" t="s">
        <v>33</v>
      </c>
      <c r="D55" s="15" t="s">
        <v>40</v>
      </c>
      <c r="E55" s="29" t="s">
        <v>15</v>
      </c>
      <c r="F55" s="55" t="s">
        <v>34</v>
      </c>
      <c r="G55" s="29" t="s">
        <v>90</v>
      </c>
      <c r="H55" s="29" t="s">
        <v>30</v>
      </c>
      <c r="I55" s="25">
        <v>52000000000</v>
      </c>
      <c r="J55" s="25" t="s">
        <v>93</v>
      </c>
      <c r="K55" s="56">
        <f>10000*12</f>
        <v>120000</v>
      </c>
      <c r="L55" s="30" t="s">
        <v>16</v>
      </c>
      <c r="M55" s="30" t="s">
        <v>103</v>
      </c>
      <c r="N55" s="15" t="s">
        <v>45</v>
      </c>
      <c r="O55" s="29">
        <v>0</v>
      </c>
      <c r="P55" s="29" t="s">
        <v>52</v>
      </c>
      <c r="Q55" s="29" t="s">
        <v>52</v>
      </c>
      <c r="R55" s="11" t="s">
        <v>102</v>
      </c>
    </row>
    <row r="56" spans="1:18" ht="102">
      <c r="A56" s="22" t="s">
        <v>115</v>
      </c>
      <c r="B56" s="3" t="s">
        <v>32</v>
      </c>
      <c r="C56" s="3" t="s">
        <v>33</v>
      </c>
      <c r="D56" s="20" t="s">
        <v>43</v>
      </c>
      <c r="E56" s="3" t="s">
        <v>15</v>
      </c>
      <c r="F56" s="3">
        <v>876</v>
      </c>
      <c r="G56" s="3" t="s">
        <v>92</v>
      </c>
      <c r="H56" s="3" t="s">
        <v>30</v>
      </c>
      <c r="I56" s="11">
        <v>52000000000</v>
      </c>
      <c r="J56" s="11" t="s">
        <v>93</v>
      </c>
      <c r="K56" s="57">
        <f>45000*12</f>
        <v>540000</v>
      </c>
      <c r="L56" s="9" t="s">
        <v>16</v>
      </c>
      <c r="M56" s="9" t="s">
        <v>41</v>
      </c>
      <c r="N56" s="26" t="s">
        <v>45</v>
      </c>
      <c r="O56" s="3">
        <v>0</v>
      </c>
      <c r="P56" s="3" t="s">
        <v>52</v>
      </c>
      <c r="Q56" s="3" t="s">
        <v>52</v>
      </c>
      <c r="R56" s="11" t="s">
        <v>102</v>
      </c>
    </row>
    <row r="57" spans="1:18" ht="102">
      <c r="A57" s="3" t="s">
        <v>116</v>
      </c>
      <c r="B57" s="3" t="s">
        <v>32</v>
      </c>
      <c r="C57" s="3" t="s">
        <v>33</v>
      </c>
      <c r="D57" s="20" t="s">
        <v>42</v>
      </c>
      <c r="E57" s="3" t="s">
        <v>15</v>
      </c>
      <c r="F57" s="3">
        <v>876</v>
      </c>
      <c r="G57" s="3" t="s">
        <v>92</v>
      </c>
      <c r="H57" s="3" t="s">
        <v>30</v>
      </c>
      <c r="I57" s="11">
        <v>52000000000</v>
      </c>
      <c r="J57" s="11" t="s">
        <v>93</v>
      </c>
      <c r="K57" s="57">
        <f>50000*12</f>
        <v>600000</v>
      </c>
      <c r="L57" s="9" t="s">
        <v>16</v>
      </c>
      <c r="M57" s="9" t="s">
        <v>41</v>
      </c>
      <c r="N57" s="26" t="s">
        <v>45</v>
      </c>
      <c r="O57" s="3">
        <v>0</v>
      </c>
      <c r="P57" s="3" t="s">
        <v>52</v>
      </c>
      <c r="Q57" s="3" t="s">
        <v>52</v>
      </c>
      <c r="R57" s="11" t="s">
        <v>102</v>
      </c>
    </row>
    <row r="58" spans="1:18" s="1" customFormat="1" ht="102">
      <c r="A58" s="32" t="s">
        <v>117</v>
      </c>
      <c r="B58" s="3" t="s">
        <v>32</v>
      </c>
      <c r="C58" s="3" t="s">
        <v>33</v>
      </c>
      <c r="D58" s="33" t="s">
        <v>56</v>
      </c>
      <c r="E58" s="3" t="s">
        <v>15</v>
      </c>
      <c r="F58" s="3">
        <v>876</v>
      </c>
      <c r="G58" s="3" t="s">
        <v>92</v>
      </c>
      <c r="H58" s="3" t="s">
        <v>30</v>
      </c>
      <c r="I58" s="11">
        <v>52000000000</v>
      </c>
      <c r="J58" s="11" t="s">
        <v>93</v>
      </c>
      <c r="K58" s="57">
        <f>10000*12</f>
        <v>120000</v>
      </c>
      <c r="L58" s="9" t="s">
        <v>16</v>
      </c>
      <c r="M58" s="9" t="s">
        <v>57</v>
      </c>
      <c r="N58" s="15" t="s">
        <v>45</v>
      </c>
      <c r="O58" s="3">
        <v>0</v>
      </c>
      <c r="P58" s="3" t="s">
        <v>52</v>
      </c>
      <c r="Q58" s="3" t="s">
        <v>52</v>
      </c>
      <c r="R58" s="11" t="s">
        <v>102</v>
      </c>
    </row>
    <row r="59" spans="1:18" s="1" customFormat="1" ht="102">
      <c r="A59" s="67" t="s">
        <v>118</v>
      </c>
      <c r="B59" s="67" t="s">
        <v>32</v>
      </c>
      <c r="C59" s="67" t="s">
        <v>33</v>
      </c>
      <c r="D59" s="66" t="s">
        <v>105</v>
      </c>
      <c r="E59" s="67" t="s">
        <v>15</v>
      </c>
      <c r="F59" s="67">
        <v>876</v>
      </c>
      <c r="G59" s="67" t="s">
        <v>92</v>
      </c>
      <c r="H59" s="67" t="s">
        <v>30</v>
      </c>
      <c r="I59" s="11">
        <v>52000000000</v>
      </c>
      <c r="J59" s="11" t="s">
        <v>93</v>
      </c>
      <c r="K59" s="57">
        <f>334321.24*12</f>
        <v>4011854.88</v>
      </c>
      <c r="L59" s="9" t="s">
        <v>16</v>
      </c>
      <c r="M59" s="9" t="s">
        <v>106</v>
      </c>
      <c r="N59" s="26" t="s">
        <v>45</v>
      </c>
      <c r="O59" s="67">
        <v>0</v>
      </c>
      <c r="P59" s="67" t="s">
        <v>52</v>
      </c>
      <c r="Q59" s="67" t="s">
        <v>52</v>
      </c>
      <c r="R59" s="11" t="s">
        <v>102</v>
      </c>
    </row>
    <row r="60" spans="1:18" s="64" customFormat="1" ht="102">
      <c r="A60" s="54" t="s">
        <v>119</v>
      </c>
      <c r="B60" s="54" t="s">
        <v>39</v>
      </c>
      <c r="C60" s="54" t="s">
        <v>39</v>
      </c>
      <c r="D60" s="26" t="s">
        <v>46</v>
      </c>
      <c r="E60" s="29" t="s">
        <v>15</v>
      </c>
      <c r="F60" s="29">
        <v>876</v>
      </c>
      <c r="G60" s="54" t="s">
        <v>92</v>
      </c>
      <c r="H60" s="26" t="s">
        <v>47</v>
      </c>
      <c r="I60" s="25">
        <v>52000000000</v>
      </c>
      <c r="J60" s="25" t="s">
        <v>93</v>
      </c>
      <c r="K60" s="61">
        <f>1919242/1.2</f>
        <v>1599368.3333333335</v>
      </c>
      <c r="L60" s="30" t="s">
        <v>16</v>
      </c>
      <c r="M60" s="30" t="s">
        <v>44</v>
      </c>
      <c r="N60" s="26" t="s">
        <v>51</v>
      </c>
      <c r="O60" s="29">
        <v>0</v>
      </c>
      <c r="P60" s="29" t="s">
        <v>52</v>
      </c>
      <c r="Q60" s="29" t="s">
        <v>52</v>
      </c>
      <c r="R60" s="25" t="s">
        <v>102</v>
      </c>
    </row>
    <row r="61" spans="1:18" s="63" customFormat="1" ht="102">
      <c r="A61" s="58" t="s">
        <v>120</v>
      </c>
      <c r="B61" s="58" t="s">
        <v>39</v>
      </c>
      <c r="C61" s="58" t="s">
        <v>39</v>
      </c>
      <c r="D61" s="59" t="s">
        <v>54</v>
      </c>
      <c r="E61" s="58" t="s">
        <v>15</v>
      </c>
      <c r="F61" s="58">
        <v>876</v>
      </c>
      <c r="G61" s="58" t="s">
        <v>92</v>
      </c>
      <c r="H61" s="58" t="s">
        <v>30</v>
      </c>
      <c r="I61" s="60">
        <v>52000000000</v>
      </c>
      <c r="J61" s="60" t="s">
        <v>93</v>
      </c>
      <c r="K61" s="61">
        <f>12115.2/120*100*12</f>
        <v>121152</v>
      </c>
      <c r="L61" s="62" t="s">
        <v>16</v>
      </c>
      <c r="M61" s="62" t="s">
        <v>55</v>
      </c>
      <c r="N61" s="59" t="s">
        <v>53</v>
      </c>
      <c r="O61" s="58">
        <v>0</v>
      </c>
      <c r="P61" s="58" t="s">
        <v>52</v>
      </c>
      <c r="Q61" s="58" t="s">
        <v>52</v>
      </c>
      <c r="R61" s="60" t="s">
        <v>102</v>
      </c>
    </row>
    <row r="62" spans="1:18" s="31" customFormat="1" ht="12.75">
      <c r="A62" s="47"/>
      <c r="B62" s="48"/>
      <c r="C62" s="48"/>
      <c r="D62" s="49"/>
      <c r="E62" s="48"/>
      <c r="F62" s="48"/>
      <c r="G62" s="47"/>
      <c r="H62" s="48"/>
      <c r="I62" s="28"/>
      <c r="J62" s="27"/>
      <c r="K62" s="53"/>
      <c r="L62" s="51"/>
      <c r="M62" s="51"/>
      <c r="N62" s="52"/>
      <c r="O62" s="48"/>
      <c r="P62" s="47"/>
      <c r="Q62" s="47"/>
      <c r="R62" s="27"/>
    </row>
    <row r="63" spans="1:18" s="31" customFormat="1" ht="12.75">
      <c r="A63" s="47"/>
      <c r="B63" s="48"/>
      <c r="C63" s="48"/>
      <c r="D63" s="49"/>
      <c r="E63" s="48"/>
      <c r="F63" s="48"/>
      <c r="G63" s="47"/>
      <c r="H63" s="48"/>
      <c r="I63" s="28"/>
      <c r="J63" s="27"/>
      <c r="K63" s="50"/>
      <c r="L63" s="51"/>
      <c r="M63" s="51"/>
      <c r="N63" s="52"/>
      <c r="O63" s="48"/>
      <c r="P63" s="47"/>
      <c r="Q63" s="47"/>
      <c r="R63" s="27"/>
    </row>
    <row r="64" ht="12.75"/>
    <row r="65" spans="1:15" s="13" customFormat="1" ht="12.75">
      <c r="A65" s="72" t="s">
        <v>86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1:15" s="13" customFormat="1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8"/>
      <c r="O66" s="27"/>
    </row>
    <row r="67" ht="12.75"/>
    <row r="68" spans="2:14" ht="25.5" customHeight="1">
      <c r="B68" s="75"/>
      <c r="C68" s="75"/>
      <c r="D68" s="75"/>
      <c r="E68" s="75"/>
      <c r="F68" s="75"/>
      <c r="G68" s="75"/>
      <c r="H68" s="75"/>
      <c r="J68" s="84" t="s">
        <v>95</v>
      </c>
      <c r="K68" s="84"/>
      <c r="L68" s="43" t="s">
        <v>98</v>
      </c>
      <c r="M68" s="85" t="s">
        <v>99</v>
      </c>
      <c r="N68" s="85"/>
    </row>
    <row r="69" spans="2:14" ht="15" customHeight="1">
      <c r="B69" s="83" t="s">
        <v>94</v>
      </c>
      <c r="C69" s="83"/>
      <c r="D69" s="83"/>
      <c r="E69" s="83"/>
      <c r="F69" s="83"/>
      <c r="G69" s="83"/>
      <c r="H69" s="83"/>
      <c r="J69" s="84" t="s">
        <v>96</v>
      </c>
      <c r="K69" s="84"/>
      <c r="M69" s="85" t="s">
        <v>100</v>
      </c>
      <c r="N69" s="85"/>
    </row>
    <row r="70" ht="12.75">
      <c r="J70" s="5" t="s">
        <v>97</v>
      </c>
    </row>
    <row r="236" ht="12.75"/>
    <row r="237" ht="12.75"/>
    <row r="238" ht="12.75"/>
    <row r="239" ht="12.75"/>
    <row r="241" ht="12.75"/>
    <row r="242" ht="12.75"/>
    <row r="243" ht="12.75"/>
  </sheetData>
  <sheetProtection/>
  <autoFilter ref="A47:DS61"/>
  <mergeCells count="63">
    <mergeCell ref="B68:H68"/>
    <mergeCell ref="B69:H69"/>
    <mergeCell ref="J68:K68"/>
    <mergeCell ref="J69:K69"/>
    <mergeCell ref="M68:N68"/>
    <mergeCell ref="M69:N69"/>
    <mergeCell ref="A2:F2"/>
    <mergeCell ref="A7:C7"/>
    <mergeCell ref="A8:C8"/>
    <mergeCell ref="A10:C10"/>
    <mergeCell ref="D44:M44"/>
    <mergeCell ref="A4:C4"/>
    <mergeCell ref="A6:C6"/>
    <mergeCell ref="A9:C9"/>
    <mergeCell ref="A5:C5"/>
    <mergeCell ref="A12:A14"/>
    <mergeCell ref="L45:M45"/>
    <mergeCell ref="O44:O45"/>
    <mergeCell ref="H45:H46"/>
    <mergeCell ref="I45:J45"/>
    <mergeCell ref="P44:P46"/>
    <mergeCell ref="A44:A46"/>
    <mergeCell ref="B44:B46"/>
    <mergeCell ref="C44:C46"/>
    <mergeCell ref="N44:N46"/>
    <mergeCell ref="H13:H14"/>
    <mergeCell ref="DJ35:DS35"/>
    <mergeCell ref="CA38:CK38"/>
    <mergeCell ref="CN24:CX24"/>
    <mergeCell ref="A65:O65"/>
    <mergeCell ref="Q44:Q46"/>
    <mergeCell ref="D45:D46"/>
    <mergeCell ref="E45:E46"/>
    <mergeCell ref="F45:G45"/>
    <mergeCell ref="K45:K46"/>
    <mergeCell ref="C22:M22"/>
    <mergeCell ref="K13:K14"/>
    <mergeCell ref="L13:M13"/>
    <mergeCell ref="DA27:DK27"/>
    <mergeCell ref="B28:H28"/>
    <mergeCell ref="C30:M30"/>
    <mergeCell ref="B12:B14"/>
    <mergeCell ref="C12:C14"/>
    <mergeCell ref="D12:M12"/>
    <mergeCell ref="N12:N14"/>
    <mergeCell ref="BU40:CE40"/>
    <mergeCell ref="G40:M40"/>
    <mergeCell ref="I24:O24"/>
    <mergeCell ref="J27:P27"/>
    <mergeCell ref="G33:M33"/>
    <mergeCell ref="J35:P35"/>
    <mergeCell ref="H38:N38"/>
    <mergeCell ref="BV33:CF33"/>
    <mergeCell ref="P12:P14"/>
    <mergeCell ref="O12:O13"/>
    <mergeCell ref="A18:O18"/>
    <mergeCell ref="R12:R14"/>
    <mergeCell ref="R44:R46"/>
    <mergeCell ref="Q12:Q14"/>
    <mergeCell ref="D13:D14"/>
    <mergeCell ref="E13:E14"/>
    <mergeCell ref="F13:G13"/>
    <mergeCell ref="I13:J13"/>
  </mergeCells>
  <hyperlinks>
    <hyperlink ref="D7" r:id="rId1" display="katcman64@mail.ru"/>
  </hyperlinks>
  <printOptions/>
  <pageMargins left="0.7" right="0.7" top="0.75" bottom="0.75" header="0.3" footer="0.3"/>
  <pageSetup horizontalDpi="180" verticalDpi="180" orientation="portrait" paperSize="9" scale="36" r:id="rId4"/>
  <ignoredErrors>
    <ignoredError sqref="F48" numberStoredAsText="1"/>
    <ignoredError sqref="K53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3"/>
  <sheetViews>
    <sheetView tabSelected="1" zoomScale="85" zoomScaleNormal="85" zoomScalePageLayoutView="0" workbookViewId="0" topLeftCell="A1">
      <selection activeCell="H10" sqref="H10"/>
    </sheetView>
  </sheetViews>
  <sheetFormatPr defaultColWidth="9.140625" defaultRowHeight="15"/>
  <cols>
    <col min="1" max="1" width="11.8515625" style="5" customWidth="1"/>
    <col min="2" max="3" width="9.140625" style="5" customWidth="1"/>
    <col min="4" max="4" width="42.140625" style="5" customWidth="1"/>
    <col min="5" max="5" width="13.140625" style="5" customWidth="1"/>
    <col min="6" max="6" width="8.28125" style="5" customWidth="1"/>
    <col min="7" max="7" width="12.8515625" style="5" customWidth="1"/>
    <col min="8" max="8" width="13.7109375" style="5" customWidth="1"/>
    <col min="9" max="9" width="20.00390625" style="5" customWidth="1"/>
    <col min="10" max="10" width="13.28125" style="5" customWidth="1"/>
    <col min="11" max="11" width="16.421875" style="5" customWidth="1"/>
    <col min="12" max="12" width="14.7109375" style="5" customWidth="1"/>
    <col min="13" max="13" width="11.140625" style="5" customWidth="1"/>
    <col min="14" max="14" width="9.140625" style="5" customWidth="1"/>
    <col min="15" max="15" width="12.00390625" style="5" customWidth="1"/>
    <col min="16" max="16" width="24.00390625" style="5" customWidth="1"/>
    <col min="17" max="17" width="11.7109375" style="5" customWidth="1"/>
    <col min="18" max="16384" width="9.140625" style="5" customWidth="1"/>
  </cols>
  <sheetData>
    <row r="2" spans="1:13" ht="14.25" customHeight="1">
      <c r="A2" s="86" t="s">
        <v>123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2:9" ht="12.75">
      <c r="B3" s="87"/>
      <c r="C3" s="87"/>
      <c r="D3" s="87"/>
      <c r="E3" s="87"/>
      <c r="F3" s="87"/>
      <c r="H3" s="88"/>
      <c r="I3" s="89"/>
    </row>
    <row r="4" spans="1:9" ht="17.25" customHeight="1">
      <c r="A4" s="82" t="s">
        <v>17</v>
      </c>
      <c r="B4" s="82"/>
      <c r="C4" s="82"/>
      <c r="D4" s="6" t="s">
        <v>25</v>
      </c>
      <c r="F4" s="87"/>
      <c r="H4" s="88"/>
      <c r="I4" s="89"/>
    </row>
    <row r="5" spans="1:9" ht="17.25" customHeight="1">
      <c r="A5" s="82" t="s">
        <v>18</v>
      </c>
      <c r="B5" s="82"/>
      <c r="C5" s="82"/>
      <c r="D5" s="6" t="s">
        <v>26</v>
      </c>
      <c r="F5" s="87"/>
      <c r="H5" s="88"/>
      <c r="I5" s="89"/>
    </row>
    <row r="6" spans="1:9" ht="17.25" customHeight="1">
      <c r="A6" s="82" t="s">
        <v>19</v>
      </c>
      <c r="B6" s="82"/>
      <c r="C6" s="82"/>
      <c r="D6" s="6" t="s">
        <v>27</v>
      </c>
      <c r="F6" s="87"/>
      <c r="H6" s="88"/>
      <c r="I6" s="89"/>
    </row>
    <row r="7" spans="1:9" ht="17.25" customHeight="1">
      <c r="A7" s="82" t="s">
        <v>20</v>
      </c>
      <c r="B7" s="82"/>
      <c r="C7" s="82"/>
      <c r="D7" s="7" t="s">
        <v>21</v>
      </c>
      <c r="F7" s="87"/>
      <c r="H7" s="88"/>
      <c r="I7" s="89"/>
    </row>
    <row r="8" spans="1:9" ht="17.25" customHeight="1">
      <c r="A8" s="82" t="s">
        <v>22</v>
      </c>
      <c r="B8" s="82"/>
      <c r="C8" s="82"/>
      <c r="D8" s="8">
        <v>550500237109</v>
      </c>
      <c r="F8" s="87"/>
      <c r="H8" s="88"/>
      <c r="I8" s="89"/>
    </row>
    <row r="9" spans="1:9" ht="17.25" customHeight="1">
      <c r="A9" s="82" t="s">
        <v>23</v>
      </c>
      <c r="B9" s="82"/>
      <c r="C9" s="82"/>
      <c r="D9" s="69" t="s">
        <v>15</v>
      </c>
      <c r="F9" s="87"/>
      <c r="H9" s="88"/>
      <c r="I9" s="89"/>
    </row>
    <row r="10" spans="1:9" ht="17.25" customHeight="1">
      <c r="A10" s="82" t="s">
        <v>24</v>
      </c>
      <c r="B10" s="82"/>
      <c r="C10" s="82"/>
      <c r="D10" s="69">
        <v>52000000000</v>
      </c>
      <c r="F10" s="87"/>
      <c r="H10" s="88"/>
      <c r="I10" s="89"/>
    </row>
    <row r="11" spans="2:9" ht="12.75">
      <c r="B11" s="87"/>
      <c r="C11" s="87"/>
      <c r="D11" s="87"/>
      <c r="E11" s="87"/>
      <c r="F11" s="87"/>
      <c r="H11" s="88"/>
      <c r="I11" s="89"/>
    </row>
    <row r="12" spans="1:18" ht="15" customHeight="1">
      <c r="A12" s="90" t="s">
        <v>0</v>
      </c>
      <c r="B12" s="90" t="s">
        <v>35</v>
      </c>
      <c r="C12" s="90" t="s">
        <v>36</v>
      </c>
      <c r="D12" s="90" t="s">
        <v>1</v>
      </c>
      <c r="E12" s="90"/>
      <c r="F12" s="90"/>
      <c r="G12" s="90"/>
      <c r="H12" s="90"/>
      <c r="I12" s="91"/>
      <c r="J12" s="91"/>
      <c r="K12" s="90"/>
      <c r="L12" s="90"/>
      <c r="M12" s="90"/>
      <c r="N12" s="92" t="s">
        <v>2</v>
      </c>
      <c r="O12" s="90" t="s">
        <v>3</v>
      </c>
      <c r="P12" s="70" t="s">
        <v>87</v>
      </c>
      <c r="Q12" s="70" t="s">
        <v>88</v>
      </c>
      <c r="R12" s="73" t="s">
        <v>101</v>
      </c>
    </row>
    <row r="13" spans="1:18" ht="51" customHeight="1">
      <c r="A13" s="90"/>
      <c r="B13" s="90"/>
      <c r="C13" s="90"/>
      <c r="D13" s="90" t="s">
        <v>4</v>
      </c>
      <c r="E13" s="90" t="s">
        <v>5</v>
      </c>
      <c r="F13" s="90" t="s">
        <v>6</v>
      </c>
      <c r="G13" s="90"/>
      <c r="H13" s="73" t="s">
        <v>29</v>
      </c>
      <c r="I13" s="93" t="s">
        <v>7</v>
      </c>
      <c r="J13" s="93"/>
      <c r="K13" s="94" t="s">
        <v>8</v>
      </c>
      <c r="L13" s="90" t="s">
        <v>9</v>
      </c>
      <c r="M13" s="90"/>
      <c r="N13" s="92"/>
      <c r="O13" s="90"/>
      <c r="P13" s="70"/>
      <c r="Q13" s="70"/>
      <c r="R13" s="73"/>
    </row>
    <row r="14" spans="1:18" s="12" customFormat="1" ht="76.5" customHeight="1">
      <c r="A14" s="90"/>
      <c r="B14" s="90"/>
      <c r="C14" s="90"/>
      <c r="D14" s="90"/>
      <c r="E14" s="90"/>
      <c r="F14" s="95" t="s">
        <v>10</v>
      </c>
      <c r="G14" s="95" t="s">
        <v>61</v>
      </c>
      <c r="H14" s="73"/>
      <c r="I14" s="95" t="s">
        <v>11</v>
      </c>
      <c r="J14" s="95" t="s">
        <v>61</v>
      </c>
      <c r="K14" s="94"/>
      <c r="L14" s="95" t="s">
        <v>12</v>
      </c>
      <c r="M14" s="95" t="s">
        <v>13</v>
      </c>
      <c r="N14" s="92"/>
      <c r="O14" s="96" t="s">
        <v>14</v>
      </c>
      <c r="P14" s="70"/>
      <c r="Q14" s="70"/>
      <c r="R14" s="73"/>
    </row>
    <row r="15" spans="1:18" s="13" customFormat="1" ht="12.75" customHeight="1">
      <c r="A15" s="96">
        <v>1</v>
      </c>
      <c r="B15" s="96">
        <v>2</v>
      </c>
      <c r="C15" s="96">
        <v>3</v>
      </c>
      <c r="D15" s="96">
        <v>4</v>
      </c>
      <c r="E15" s="96">
        <v>5</v>
      </c>
      <c r="F15" s="96">
        <v>6</v>
      </c>
      <c r="G15" s="96">
        <v>7</v>
      </c>
      <c r="H15" s="96">
        <v>8</v>
      </c>
      <c r="I15" s="96">
        <v>9</v>
      </c>
      <c r="J15" s="96">
        <v>10</v>
      </c>
      <c r="K15" s="96">
        <v>11</v>
      </c>
      <c r="L15" s="96">
        <v>12</v>
      </c>
      <c r="M15" s="96">
        <v>13</v>
      </c>
      <c r="N15" s="96">
        <v>14</v>
      </c>
      <c r="O15" s="96">
        <v>15</v>
      </c>
      <c r="P15" s="96">
        <v>16</v>
      </c>
      <c r="Q15" s="96">
        <v>17</v>
      </c>
      <c r="R15" s="96">
        <v>18</v>
      </c>
    </row>
    <row r="16" spans="1:18" s="13" customFormat="1" ht="12.75" customHeight="1">
      <c r="A16" s="96" t="s">
        <v>52</v>
      </c>
      <c r="B16" s="96" t="s">
        <v>52</v>
      </c>
      <c r="C16" s="96" t="s">
        <v>52</v>
      </c>
      <c r="D16" s="96" t="s">
        <v>52</v>
      </c>
      <c r="E16" s="96" t="s">
        <v>52</v>
      </c>
      <c r="F16" s="96" t="s">
        <v>52</v>
      </c>
      <c r="G16" s="96" t="s">
        <v>52</v>
      </c>
      <c r="H16" s="96" t="s">
        <v>52</v>
      </c>
      <c r="I16" s="96" t="s">
        <v>52</v>
      </c>
      <c r="J16" s="96" t="s">
        <v>52</v>
      </c>
      <c r="K16" s="96" t="s">
        <v>52</v>
      </c>
      <c r="L16" s="96" t="s">
        <v>52</v>
      </c>
      <c r="M16" s="96" t="s">
        <v>52</v>
      </c>
      <c r="N16" s="96" t="s">
        <v>52</v>
      </c>
      <c r="O16" s="96" t="s">
        <v>52</v>
      </c>
      <c r="P16" s="96" t="s">
        <v>52</v>
      </c>
      <c r="Q16" s="96" t="s">
        <v>52</v>
      </c>
      <c r="R16" s="96" t="s">
        <v>52</v>
      </c>
    </row>
    <row r="17" s="13" customFormat="1" ht="12.75" customHeight="1">
      <c r="L17" s="97"/>
    </row>
    <row r="18" ht="12.75">
      <c r="L18" s="23"/>
    </row>
    <row r="19" spans="2:14" ht="25.5" customHeight="1">
      <c r="B19" s="75"/>
      <c r="C19" s="75"/>
      <c r="D19" s="75"/>
      <c r="E19" s="75"/>
      <c r="F19" s="75"/>
      <c r="G19" s="75"/>
      <c r="H19" s="75"/>
      <c r="J19" s="84" t="s">
        <v>95</v>
      </c>
      <c r="K19" s="84"/>
      <c r="L19" s="43" t="s">
        <v>98</v>
      </c>
      <c r="M19" s="85" t="s">
        <v>99</v>
      </c>
      <c r="N19" s="85"/>
    </row>
    <row r="20" spans="2:14" ht="15" customHeight="1">
      <c r="B20" s="83" t="s">
        <v>94</v>
      </c>
      <c r="C20" s="83"/>
      <c r="D20" s="83"/>
      <c r="E20" s="83"/>
      <c r="F20" s="83"/>
      <c r="G20" s="83"/>
      <c r="H20" s="83"/>
      <c r="J20" s="84" t="s">
        <v>96</v>
      </c>
      <c r="K20" s="84"/>
      <c r="M20" s="85" t="s">
        <v>100</v>
      </c>
      <c r="N20" s="85"/>
    </row>
    <row r="21" spans="10:14" ht="12.75">
      <c r="J21" s="5" t="s">
        <v>97</v>
      </c>
      <c r="N21" s="23"/>
    </row>
    <row r="23" ht="12.75">
      <c r="D23" s="5" t="s">
        <v>122</v>
      </c>
    </row>
  </sheetData>
  <sheetProtection/>
  <mergeCells count="30">
    <mergeCell ref="B19:H19"/>
    <mergeCell ref="J19:K19"/>
    <mergeCell ref="M19:N19"/>
    <mergeCell ref="B20:H20"/>
    <mergeCell ref="J20:K20"/>
    <mergeCell ref="M20:N20"/>
    <mergeCell ref="N12:N14"/>
    <mergeCell ref="O12:O13"/>
    <mergeCell ref="P12:P14"/>
    <mergeCell ref="Q12:Q14"/>
    <mergeCell ref="R12:R14"/>
    <mergeCell ref="D13:D14"/>
    <mergeCell ref="E13:E14"/>
    <mergeCell ref="F13:G13"/>
    <mergeCell ref="H13:H14"/>
    <mergeCell ref="I13:J13"/>
    <mergeCell ref="A9:C9"/>
    <mergeCell ref="A10:C10"/>
    <mergeCell ref="A12:A14"/>
    <mergeCell ref="B12:B14"/>
    <mergeCell ref="C12:C14"/>
    <mergeCell ref="D12:M12"/>
    <mergeCell ref="K13:K14"/>
    <mergeCell ref="L13:M13"/>
    <mergeCell ref="A2:M2"/>
    <mergeCell ref="A4:C4"/>
    <mergeCell ref="A5:C5"/>
    <mergeCell ref="A6:C6"/>
    <mergeCell ref="A7:C7"/>
    <mergeCell ref="A8:C8"/>
  </mergeCells>
  <hyperlinks>
    <hyperlink ref="D7" r:id="rId1" display="katcman64@mail.ru"/>
  </hyperlinks>
  <printOptions/>
  <pageMargins left="0.7" right="0.7" top="0.75" bottom="0.75" header="0.3" footer="0.3"/>
  <pageSetup horizontalDpi="180" verticalDpi="18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2024-04-12T09:55:15Z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