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'Лист1'!$A$1:$G$51</definedName>
  </definedNames>
  <calcPr fullCalcOnLoad="1"/>
</workbook>
</file>

<file path=xl/sharedStrings.xml><?xml version="1.0" encoding="utf-8"?>
<sst xmlns="http://schemas.openxmlformats.org/spreadsheetml/2006/main" count="68" uniqueCount="46">
  <si>
    <t>№
п/п</t>
  </si>
  <si>
    <t>Показатель</t>
  </si>
  <si>
    <t>Всего</t>
  </si>
  <si>
    <t>ВН</t>
  </si>
  <si>
    <t>СН1</t>
  </si>
  <si>
    <t>НН</t>
  </si>
  <si>
    <t>I</t>
  </si>
  <si>
    <t>Поступление эл. энергии в сеть, всего</t>
  </si>
  <si>
    <t>из смежной сети, всего</t>
  </si>
  <si>
    <t>в том числе из сети</t>
  </si>
  <si>
    <t>то же в % (п. 2 / п.1)</t>
  </si>
  <si>
    <t>1.1</t>
  </si>
  <si>
    <t>1.2.</t>
  </si>
  <si>
    <t>2</t>
  </si>
  <si>
    <t>3</t>
  </si>
  <si>
    <t>СН2</t>
  </si>
  <si>
    <t>1</t>
  </si>
  <si>
    <t>Отпуск эл. энергии из сети, всего</t>
  </si>
  <si>
    <t>в том числе по категориям потребителей</t>
  </si>
  <si>
    <t>Юридические лица</t>
  </si>
  <si>
    <t>Переток в ССО</t>
  </si>
  <si>
    <t>2.1</t>
  </si>
  <si>
    <t>Потери эл. энергии, всего</t>
  </si>
  <si>
    <t>II</t>
  </si>
  <si>
    <t>1.2</t>
  </si>
  <si>
    <t>Поступление мощности в сеть, всего</t>
  </si>
  <si>
    <t>Отпуск мощности из сети, всего</t>
  </si>
  <si>
    <t>Потери мощности, всего</t>
  </si>
  <si>
    <t>Электрическая энергия, тыс. кВтч</t>
  </si>
  <si>
    <t>Мощность, МВт</t>
  </si>
  <si>
    <t xml:space="preserve">то же в % </t>
  </si>
  <si>
    <t>Поступление электроэнергии от других организаций</t>
  </si>
  <si>
    <t>Население и приравненные к нему категории потребителей, в т.ч.:</t>
  </si>
  <si>
    <t>проживающее в городских населенных пунктах в домах, не оборудованных стационарными электроплитами и (или) электроотопительными установками и приравненные к ним (гп)</t>
  </si>
  <si>
    <t>проживающее в городских населенных пунктах в домах, оборудованных стационарными электроплитами и (или) электроотопительными установками и приравненные к ним (эп)</t>
  </si>
  <si>
    <t>сетевой организации ИП Кацман В.В.</t>
  </si>
  <si>
    <t>хоз. постройки</t>
  </si>
  <si>
    <t>1.3.</t>
  </si>
  <si>
    <t>Из смежной сети, всего</t>
  </si>
  <si>
    <t>Из сети ЕНЭС</t>
  </si>
  <si>
    <t xml:space="preserve">Индивидуальный предприниматель </t>
  </si>
  <si>
    <t>В.В. Кацман</t>
  </si>
  <si>
    <t>1.3</t>
  </si>
  <si>
    <t>ПРОГНОЗНЫЙ БАЛАНС ЭЛЕКТРИЧЕСКОЙ ЭНЕРГИИ И МОЩНОСТИ</t>
  </si>
  <si>
    <t>Период регулирования 2020 - 2024гг.</t>
  </si>
  <si>
    <t>год 2021-2024гг.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</si>
</sst>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9" fontId="3" fillId="0" borderId="0" applyBorder="0">
      <alignment vertical="top"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10" xfId="53" applyFont="1" applyFill="1" applyBorder="1" applyAlignment="1">
      <alignment vertical="center" wrapText="1"/>
      <protection/>
    </xf>
    <xf numFmtId="172" fontId="40" fillId="0" borderId="11" xfId="0" applyNumberFormat="1" applyFont="1" applyFill="1" applyBorder="1" applyAlignment="1">
      <alignment horizontal="center" vertical="center"/>
    </xf>
    <xf numFmtId="172" fontId="40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2" fontId="40" fillId="0" borderId="0" xfId="0" applyNumberFormat="1" applyFont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40" fillId="0" borderId="0" xfId="0" applyNumberFormat="1" applyFont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2" fontId="40" fillId="0" borderId="13" xfId="0" applyNumberFormat="1" applyFont="1" applyFill="1" applyBorder="1" applyAlignment="1">
      <alignment horizontal="center" vertical="center"/>
    </xf>
    <xf numFmtId="172" fontId="40" fillId="0" borderId="14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40" fillId="0" borderId="0" xfId="0" applyNumberFormat="1" applyFont="1" applyAlignment="1">
      <alignment horizontal="right" vertical="center"/>
    </xf>
    <xf numFmtId="172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173" fontId="40" fillId="0" borderId="0" xfId="0" applyNumberFormat="1" applyFont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4" fontId="40" fillId="0" borderId="17" xfId="0" applyNumberFormat="1" applyFont="1" applyFill="1" applyBorder="1" applyAlignment="1">
      <alignment horizontal="center" vertical="center"/>
    </xf>
    <xf numFmtId="4" fontId="40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2" fontId="40" fillId="0" borderId="24" xfId="0" applyNumberFormat="1" applyFont="1" applyFill="1" applyBorder="1" applyAlignment="1">
      <alignment horizontal="center" vertical="center"/>
    </xf>
    <xf numFmtId="172" fontId="40" fillId="0" borderId="25" xfId="0" applyNumberFormat="1" applyFont="1" applyFill="1" applyBorder="1" applyAlignment="1">
      <alignment horizontal="center" vertical="center"/>
    </xf>
    <xf numFmtId="172" fontId="40" fillId="0" borderId="17" xfId="0" applyNumberFormat="1" applyFont="1" applyFill="1" applyBorder="1" applyAlignment="1">
      <alignment horizontal="center" vertical="center"/>
    </xf>
    <xf numFmtId="172" fontId="40" fillId="0" borderId="18" xfId="0" applyNumberFormat="1" applyFont="1" applyFill="1" applyBorder="1" applyAlignment="1">
      <alignment horizontal="center" vertical="center"/>
    </xf>
    <xf numFmtId="0" fontId="40" fillId="0" borderId="22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172" fontId="40" fillId="0" borderId="0" xfId="0" applyNumberFormat="1" applyFont="1" applyFill="1" applyBorder="1" applyAlignment="1">
      <alignment horizontal="center" vertical="center"/>
    </xf>
    <xf numFmtId="0" fontId="2" fillId="0" borderId="23" xfId="53" applyFont="1" applyFill="1" applyBorder="1" applyAlignment="1">
      <alignment vertical="center" wrapText="1"/>
      <protection/>
    </xf>
    <xf numFmtId="172" fontId="2" fillId="0" borderId="18" xfId="0" applyNumberFormat="1" applyFont="1" applyFill="1" applyBorder="1" applyAlignment="1">
      <alignment horizontal="center" vertical="center"/>
    </xf>
    <xf numFmtId="172" fontId="40" fillId="0" borderId="11" xfId="0" applyNumberFormat="1" applyFont="1" applyBorder="1" applyAlignment="1">
      <alignment horizontal="center" vertical="center"/>
    </xf>
    <xf numFmtId="172" fontId="40" fillId="0" borderId="12" xfId="0" applyNumberFormat="1" applyFont="1" applyBorder="1" applyAlignment="1">
      <alignment horizontal="center" vertical="center"/>
    </xf>
    <xf numFmtId="4" fontId="40" fillId="0" borderId="17" xfId="0" applyNumberFormat="1" applyFont="1" applyBorder="1" applyAlignment="1">
      <alignment horizontal="center" vertical="center"/>
    </xf>
    <xf numFmtId="4" fontId="40" fillId="0" borderId="18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2" fontId="2" fillId="0" borderId="33" xfId="0" applyNumberFormat="1" applyFont="1" applyBorder="1" applyAlignment="1">
      <alignment horizontal="center" vertical="center"/>
    </xf>
    <xf numFmtId="172" fontId="2" fillId="0" borderId="34" xfId="0" applyNumberFormat="1" applyFont="1" applyBorder="1" applyAlignment="1">
      <alignment horizontal="center" vertical="center"/>
    </xf>
    <xf numFmtId="172" fontId="2" fillId="0" borderId="35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172" fontId="40" fillId="0" borderId="37" xfId="0" applyNumberFormat="1" applyFont="1" applyFill="1" applyBorder="1" applyAlignment="1">
      <alignment horizontal="center" vertical="center"/>
    </xf>
    <xf numFmtId="172" fontId="40" fillId="0" borderId="38" xfId="0" applyNumberFormat="1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варианты Приложения к протоколу 21.10.08 по ТСО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Q18" sqref="Q18"/>
    </sheetView>
  </sheetViews>
  <sheetFormatPr defaultColWidth="9.140625" defaultRowHeight="15"/>
  <cols>
    <col min="1" max="1" width="7.28125" style="5" customWidth="1"/>
    <col min="2" max="2" width="57.28125" style="5" customWidth="1"/>
    <col min="3" max="3" width="15.140625" style="6" customWidth="1"/>
    <col min="4" max="5" width="9.28125" style="6" bestFit="1" customWidth="1"/>
    <col min="6" max="6" width="14.28125" style="6" bestFit="1" customWidth="1"/>
    <col min="7" max="7" width="16.57421875" style="6" customWidth="1"/>
    <col min="8" max="9" width="10.140625" style="5" bestFit="1" customWidth="1"/>
    <col min="10" max="10" width="14.57421875" style="5" customWidth="1"/>
    <col min="11" max="16384" width="9.140625" style="5" customWidth="1"/>
  </cols>
  <sheetData>
    <row r="1" spans="1:7" s="4" customFormat="1" ht="15.75">
      <c r="A1" s="52" t="s">
        <v>43</v>
      </c>
      <c r="B1" s="52"/>
      <c r="C1" s="52"/>
      <c r="D1" s="52"/>
      <c r="E1" s="52"/>
      <c r="F1" s="52"/>
      <c r="G1" s="52"/>
    </row>
    <row r="2" spans="1:7" ht="15.75">
      <c r="A2" s="53" t="s">
        <v>35</v>
      </c>
      <c r="B2" s="53"/>
      <c r="C2" s="53"/>
      <c r="D2" s="53"/>
      <c r="E2" s="53"/>
      <c r="F2" s="53"/>
      <c r="G2" s="53"/>
    </row>
    <row r="3" spans="1:7" ht="15.75">
      <c r="A3" s="52" t="s">
        <v>45</v>
      </c>
      <c r="B3" s="52"/>
      <c r="C3" s="52"/>
      <c r="D3" s="52"/>
      <c r="E3" s="52"/>
      <c r="F3" s="52"/>
      <c r="G3" s="52"/>
    </row>
    <row r="4" ht="16.5" thickBot="1"/>
    <row r="5" spans="1:7" ht="15.75">
      <c r="A5" s="60" t="s">
        <v>0</v>
      </c>
      <c r="B5" s="62" t="s">
        <v>1</v>
      </c>
      <c r="C5" s="64" t="s">
        <v>44</v>
      </c>
      <c r="D5" s="65"/>
      <c r="E5" s="65"/>
      <c r="F5" s="65"/>
      <c r="G5" s="66"/>
    </row>
    <row r="6" spans="1:7" ht="15.75">
      <c r="A6" s="61"/>
      <c r="B6" s="63"/>
      <c r="C6" s="7" t="s">
        <v>2</v>
      </c>
      <c r="D6" s="7" t="s">
        <v>3</v>
      </c>
      <c r="E6" s="7" t="s">
        <v>4</v>
      </c>
      <c r="F6" s="7" t="s">
        <v>15</v>
      </c>
      <c r="G6" s="8" t="s">
        <v>5</v>
      </c>
    </row>
    <row r="7" spans="1:7" s="13" customFormat="1" ht="16.5" thickBot="1">
      <c r="A7" s="9">
        <v>1</v>
      </c>
      <c r="B7" s="10">
        <v>2</v>
      </c>
      <c r="C7" s="11">
        <v>3</v>
      </c>
      <c r="D7" s="11">
        <v>4</v>
      </c>
      <c r="E7" s="11">
        <v>5</v>
      </c>
      <c r="F7" s="11">
        <v>6</v>
      </c>
      <c r="G7" s="12">
        <v>7</v>
      </c>
    </row>
    <row r="8" spans="1:7" s="15" customFormat="1" ht="16.5" thickBot="1">
      <c r="A8" s="14" t="s">
        <v>6</v>
      </c>
      <c r="B8" s="54" t="s">
        <v>28</v>
      </c>
      <c r="C8" s="55"/>
      <c r="D8" s="55"/>
      <c r="E8" s="55"/>
      <c r="F8" s="55"/>
      <c r="G8" s="56"/>
    </row>
    <row r="9" spans="1:7" ht="15.75">
      <c r="A9" s="16" t="s">
        <v>16</v>
      </c>
      <c r="B9" s="17" t="s">
        <v>7</v>
      </c>
      <c r="C9" s="2">
        <f>F9</f>
        <v>127677</v>
      </c>
      <c r="D9" s="2"/>
      <c r="E9" s="2"/>
      <c r="F9" s="2">
        <v>127677</v>
      </c>
      <c r="G9" s="3">
        <f>G18+G26</f>
        <v>38304</v>
      </c>
    </row>
    <row r="10" spans="1:7" ht="15.75">
      <c r="A10" s="18" t="s">
        <v>11</v>
      </c>
      <c r="B10" s="19" t="s">
        <v>38</v>
      </c>
      <c r="C10" s="20">
        <f>G10</f>
        <v>38304</v>
      </c>
      <c r="D10" s="20"/>
      <c r="E10" s="20"/>
      <c r="F10" s="20"/>
      <c r="G10" s="21">
        <f>G9</f>
        <v>38304</v>
      </c>
    </row>
    <row r="11" spans="1:7" ht="15.75">
      <c r="A11" s="18"/>
      <c r="B11" s="19" t="s">
        <v>9</v>
      </c>
      <c r="C11" s="20"/>
      <c r="D11" s="20"/>
      <c r="E11" s="20"/>
      <c r="F11" s="20"/>
      <c r="G11" s="21"/>
    </row>
    <row r="12" spans="1:7" ht="15.75">
      <c r="A12" s="18"/>
      <c r="B12" s="19" t="s">
        <v>3</v>
      </c>
      <c r="C12" s="20"/>
      <c r="D12" s="20"/>
      <c r="E12" s="20"/>
      <c r="F12" s="20"/>
      <c r="G12" s="21"/>
    </row>
    <row r="13" spans="1:7" ht="15.75">
      <c r="A13" s="18"/>
      <c r="B13" s="19" t="s">
        <v>4</v>
      </c>
      <c r="C13" s="20"/>
      <c r="D13" s="20"/>
      <c r="E13" s="20"/>
      <c r="F13" s="20"/>
      <c r="G13" s="21"/>
    </row>
    <row r="14" spans="1:7" ht="15.75">
      <c r="A14" s="18"/>
      <c r="B14" s="19" t="s">
        <v>15</v>
      </c>
      <c r="C14" s="20">
        <f>G14</f>
        <v>38304</v>
      </c>
      <c r="D14" s="20"/>
      <c r="E14" s="20"/>
      <c r="F14" s="20"/>
      <c r="G14" s="21">
        <f>G10</f>
        <v>38304</v>
      </c>
    </row>
    <row r="15" spans="1:7" ht="15.75">
      <c r="A15" s="18"/>
      <c r="B15" s="19" t="s">
        <v>5</v>
      </c>
      <c r="C15" s="20"/>
      <c r="D15" s="20"/>
      <c r="E15" s="20"/>
      <c r="F15" s="20"/>
      <c r="G15" s="21"/>
    </row>
    <row r="16" spans="1:7" ht="15.75">
      <c r="A16" s="18" t="s">
        <v>12</v>
      </c>
      <c r="B16" s="19" t="s">
        <v>39</v>
      </c>
      <c r="C16" s="20">
        <f>F16</f>
        <v>4305</v>
      </c>
      <c r="D16" s="20"/>
      <c r="E16" s="20"/>
      <c r="F16" s="22">
        <v>4305</v>
      </c>
      <c r="G16" s="21"/>
    </row>
    <row r="17" spans="1:7" ht="16.5" thickBot="1">
      <c r="A17" s="18" t="s">
        <v>37</v>
      </c>
      <c r="B17" s="19" t="s">
        <v>31</v>
      </c>
      <c r="C17" s="20">
        <f>F17</f>
        <v>123372</v>
      </c>
      <c r="D17" s="20"/>
      <c r="E17" s="20"/>
      <c r="F17" s="20">
        <f>F9-F16</f>
        <v>123372</v>
      </c>
      <c r="G17" s="21"/>
    </row>
    <row r="18" spans="1:7" ht="15.75">
      <c r="A18" s="16" t="s">
        <v>13</v>
      </c>
      <c r="B18" s="17" t="s">
        <v>17</v>
      </c>
      <c r="C18" s="2">
        <f>C19</f>
        <v>123960</v>
      </c>
      <c r="D18" s="2"/>
      <c r="E18" s="2"/>
      <c r="F18" s="2">
        <f>F19</f>
        <v>87271</v>
      </c>
      <c r="G18" s="3">
        <f>G19</f>
        <v>36689</v>
      </c>
    </row>
    <row r="19" spans="1:11" ht="15.75">
      <c r="A19" s="18" t="s">
        <v>21</v>
      </c>
      <c r="B19" s="19" t="s">
        <v>18</v>
      </c>
      <c r="C19" s="20">
        <f>F19+G19</f>
        <v>123960</v>
      </c>
      <c r="D19" s="20"/>
      <c r="E19" s="20"/>
      <c r="F19" s="20">
        <f>SUM(F20:F22)</f>
        <v>87271</v>
      </c>
      <c r="G19" s="21">
        <f>SUM(G20:G22)</f>
        <v>36689</v>
      </c>
      <c r="I19" s="23"/>
      <c r="J19" s="24"/>
      <c r="K19" s="25"/>
    </row>
    <row r="20" spans="1:11" ht="15.75">
      <c r="A20" s="18"/>
      <c r="B20" s="19" t="s">
        <v>20</v>
      </c>
      <c r="C20" s="20">
        <f>F20</f>
        <v>50966</v>
      </c>
      <c r="D20" s="20"/>
      <c r="E20" s="20"/>
      <c r="F20" s="20">
        <v>50966</v>
      </c>
      <c r="G20" s="21"/>
      <c r="I20" s="26"/>
      <c r="K20" s="24"/>
    </row>
    <row r="21" spans="1:11" ht="15.75">
      <c r="A21" s="18"/>
      <c r="B21" s="19" t="s">
        <v>19</v>
      </c>
      <c r="C21" s="20">
        <f>F21+G21</f>
        <v>36160</v>
      </c>
      <c r="D21" s="20"/>
      <c r="E21" s="20"/>
      <c r="F21" s="20">
        <v>31163</v>
      </c>
      <c r="G21" s="21">
        <v>4997</v>
      </c>
      <c r="I21" s="26"/>
      <c r="K21" s="26"/>
    </row>
    <row r="22" spans="1:11" ht="31.5">
      <c r="A22" s="18"/>
      <c r="B22" s="19" t="s">
        <v>32</v>
      </c>
      <c r="C22" s="20">
        <f>F22+G22</f>
        <v>36834</v>
      </c>
      <c r="D22" s="20"/>
      <c r="E22" s="20"/>
      <c r="F22" s="20">
        <f>SUM(F23:F25)</f>
        <v>5142</v>
      </c>
      <c r="G22" s="21">
        <f>SUM(G23:G25)</f>
        <v>31692</v>
      </c>
      <c r="I22" s="27"/>
      <c r="J22" s="24"/>
      <c r="K22" s="26"/>
    </row>
    <row r="23" spans="1:11" ht="15.75">
      <c r="A23" s="18"/>
      <c r="B23" s="19" t="s">
        <v>36</v>
      </c>
      <c r="C23" s="20"/>
      <c r="D23" s="20"/>
      <c r="E23" s="20"/>
      <c r="F23" s="20">
        <v>64</v>
      </c>
      <c r="G23" s="21"/>
      <c r="I23" s="27"/>
      <c r="J23" s="24"/>
      <c r="K23" s="26"/>
    </row>
    <row r="24" spans="1:11" ht="63">
      <c r="A24" s="18"/>
      <c r="B24" s="1" t="s">
        <v>33</v>
      </c>
      <c r="C24" s="20"/>
      <c r="D24" s="20"/>
      <c r="E24" s="20"/>
      <c r="F24" s="22"/>
      <c r="G24" s="28">
        <v>8525</v>
      </c>
      <c r="I24" s="27"/>
      <c r="J24" s="24"/>
      <c r="K24" s="26"/>
    </row>
    <row r="25" spans="1:11" ht="63.75" thickBot="1">
      <c r="A25" s="18"/>
      <c r="B25" s="46" t="s">
        <v>34</v>
      </c>
      <c r="C25" s="40"/>
      <c r="D25" s="40"/>
      <c r="E25" s="40"/>
      <c r="F25" s="70">
        <v>5078</v>
      </c>
      <c r="G25" s="47">
        <v>23167</v>
      </c>
      <c r="H25" s="26"/>
      <c r="I25" s="26"/>
      <c r="K25" s="26"/>
    </row>
    <row r="26" spans="1:7" ht="15.75">
      <c r="A26" s="16" t="s">
        <v>14</v>
      </c>
      <c r="B26" s="67" t="s">
        <v>22</v>
      </c>
      <c r="C26" s="68">
        <f>C9-C18</f>
        <v>3717</v>
      </c>
      <c r="D26" s="68"/>
      <c r="E26" s="68"/>
      <c r="F26" s="68">
        <v>1963</v>
      </c>
      <c r="G26" s="69">
        <v>1615</v>
      </c>
    </row>
    <row r="27" spans="1:7" ht="16.5" thickBot="1">
      <c r="A27" s="29"/>
      <c r="B27" s="30" t="s">
        <v>30</v>
      </c>
      <c r="C27" s="31">
        <f>C26/C9*100</f>
        <v>2.9112526140181867</v>
      </c>
      <c r="D27" s="31"/>
      <c r="E27" s="31"/>
      <c r="F27" s="31">
        <f>F26/F9*100</f>
        <v>1.5374734682049234</v>
      </c>
      <c r="G27" s="32">
        <f>G26/G9*100</f>
        <v>4.216269841269842</v>
      </c>
    </row>
    <row r="28" spans="1:7" s="4" customFormat="1" ht="16.5" thickBot="1">
      <c r="A28" s="33" t="s">
        <v>23</v>
      </c>
      <c r="B28" s="57" t="s">
        <v>29</v>
      </c>
      <c r="C28" s="58"/>
      <c r="D28" s="58"/>
      <c r="E28" s="58"/>
      <c r="F28" s="58"/>
      <c r="G28" s="59"/>
    </row>
    <row r="29" spans="1:7" ht="15.75">
      <c r="A29" s="34" t="s">
        <v>16</v>
      </c>
      <c r="B29" s="35" t="s">
        <v>25</v>
      </c>
      <c r="C29" s="2">
        <v>24.836</v>
      </c>
      <c r="D29" s="2"/>
      <c r="E29" s="2"/>
      <c r="F29" s="2">
        <f>C29</f>
        <v>24.836</v>
      </c>
      <c r="G29" s="3">
        <f>G38+G46</f>
        <v>6.293</v>
      </c>
    </row>
    <row r="30" spans="1:9" ht="15.75">
      <c r="A30" s="36" t="s">
        <v>11</v>
      </c>
      <c r="B30" s="37" t="s">
        <v>8</v>
      </c>
      <c r="C30" s="20">
        <f>G30</f>
        <v>6.293</v>
      </c>
      <c r="D30" s="20"/>
      <c r="E30" s="20"/>
      <c r="F30" s="20"/>
      <c r="G30" s="21">
        <f>G34</f>
        <v>6.293</v>
      </c>
      <c r="I30" s="24"/>
    </row>
    <row r="31" spans="1:7" ht="15.75">
      <c r="A31" s="36"/>
      <c r="B31" s="37" t="s">
        <v>9</v>
      </c>
      <c r="C31" s="20"/>
      <c r="D31" s="20"/>
      <c r="E31" s="20"/>
      <c r="F31" s="20"/>
      <c r="G31" s="21"/>
    </row>
    <row r="32" spans="1:7" ht="15.75">
      <c r="A32" s="36"/>
      <c r="B32" s="37" t="s">
        <v>3</v>
      </c>
      <c r="C32" s="20"/>
      <c r="D32" s="20"/>
      <c r="E32" s="20"/>
      <c r="F32" s="20"/>
      <c r="G32" s="21"/>
    </row>
    <row r="33" spans="1:7" ht="15.75">
      <c r="A33" s="36"/>
      <c r="B33" s="37" t="s">
        <v>4</v>
      </c>
      <c r="C33" s="20"/>
      <c r="D33" s="20"/>
      <c r="E33" s="20"/>
      <c r="F33" s="20"/>
      <c r="G33" s="21"/>
    </row>
    <row r="34" spans="1:7" ht="15.75">
      <c r="A34" s="36"/>
      <c r="B34" s="37" t="s">
        <v>15</v>
      </c>
      <c r="C34" s="20">
        <f>F34+G34</f>
        <v>6.293</v>
      </c>
      <c r="D34" s="20"/>
      <c r="E34" s="20"/>
      <c r="F34" s="20"/>
      <c r="G34" s="21">
        <f>G29</f>
        <v>6.293</v>
      </c>
    </row>
    <row r="35" spans="1:7" ht="15.75">
      <c r="A35" s="36"/>
      <c r="B35" s="37" t="s">
        <v>5</v>
      </c>
      <c r="C35" s="20"/>
      <c r="D35" s="20"/>
      <c r="E35" s="20"/>
      <c r="F35" s="20"/>
      <c r="G35" s="21"/>
    </row>
    <row r="36" spans="1:7" ht="15.75">
      <c r="A36" s="36" t="s">
        <v>24</v>
      </c>
      <c r="B36" s="37" t="s">
        <v>39</v>
      </c>
      <c r="C36" s="38">
        <f>F36</f>
        <v>1.546</v>
      </c>
      <c r="D36" s="38"/>
      <c r="E36" s="38"/>
      <c r="F36" s="38">
        <v>1.546</v>
      </c>
      <c r="G36" s="39"/>
    </row>
    <row r="37" spans="1:7" ht="16.5" thickBot="1">
      <c r="A37" s="36" t="s">
        <v>42</v>
      </c>
      <c r="B37" s="37" t="s">
        <v>31</v>
      </c>
      <c r="C37" s="40">
        <f>F37</f>
        <v>23.29</v>
      </c>
      <c r="D37" s="40"/>
      <c r="E37" s="40"/>
      <c r="F37" s="40">
        <f>F29-F36</f>
        <v>23.29</v>
      </c>
      <c r="G37" s="41"/>
    </row>
    <row r="38" spans="1:7" ht="15.75">
      <c r="A38" s="34" t="s">
        <v>13</v>
      </c>
      <c r="B38" s="35" t="s">
        <v>26</v>
      </c>
      <c r="C38" s="2">
        <f>F38+G38</f>
        <v>24.113000000000003</v>
      </c>
      <c r="D38" s="2"/>
      <c r="E38" s="2"/>
      <c r="F38" s="2">
        <f>F39</f>
        <v>18.144000000000002</v>
      </c>
      <c r="G38" s="3">
        <f>G39</f>
        <v>5.969</v>
      </c>
    </row>
    <row r="39" spans="1:9" ht="15.75">
      <c r="A39" s="36" t="s">
        <v>21</v>
      </c>
      <c r="B39" s="37" t="s">
        <v>18</v>
      </c>
      <c r="C39" s="20">
        <f>C38</f>
        <v>24.113000000000003</v>
      </c>
      <c r="D39" s="20"/>
      <c r="E39" s="20"/>
      <c r="F39" s="22">
        <f>SUM(F40:F42)</f>
        <v>18.144000000000002</v>
      </c>
      <c r="G39" s="28">
        <f>SUM(G40:G42)</f>
        <v>5.969</v>
      </c>
      <c r="H39" s="24"/>
      <c r="I39" s="24"/>
    </row>
    <row r="40" spans="1:7" ht="15.75">
      <c r="A40" s="42"/>
      <c r="B40" s="37" t="s">
        <v>20</v>
      </c>
      <c r="C40" s="20">
        <f>F40</f>
        <v>9.435</v>
      </c>
      <c r="D40" s="20"/>
      <c r="E40" s="45"/>
      <c r="F40" s="20">
        <v>9.435</v>
      </c>
      <c r="G40" s="21"/>
    </row>
    <row r="41" spans="1:7" ht="15.75">
      <c r="A41" s="42"/>
      <c r="B41" s="37" t="s">
        <v>19</v>
      </c>
      <c r="C41" s="22">
        <f>F41+G41</f>
        <v>9.222000000000001</v>
      </c>
      <c r="D41" s="20"/>
      <c r="E41" s="20"/>
      <c r="F41" s="20">
        <v>7.948</v>
      </c>
      <c r="G41" s="21">
        <v>1.274</v>
      </c>
    </row>
    <row r="42" spans="1:7" ht="31.5">
      <c r="A42" s="42"/>
      <c r="B42" s="37" t="s">
        <v>32</v>
      </c>
      <c r="C42" s="20">
        <f>F42+G42</f>
        <v>5.456</v>
      </c>
      <c r="D42" s="20"/>
      <c r="E42" s="20"/>
      <c r="F42" s="20">
        <f>SUM(F43:F45)</f>
        <v>0.761</v>
      </c>
      <c r="G42" s="21">
        <f>SUM(G43:G45)</f>
        <v>4.695</v>
      </c>
    </row>
    <row r="43" spans="1:11" ht="15.75">
      <c r="A43" s="18"/>
      <c r="B43" s="19" t="s">
        <v>36</v>
      </c>
      <c r="C43" s="20"/>
      <c r="D43" s="20"/>
      <c r="E43" s="20"/>
      <c r="F43" s="20">
        <v>0.009</v>
      </c>
      <c r="G43" s="21"/>
      <c r="I43" s="27"/>
      <c r="J43" s="24"/>
      <c r="K43" s="26"/>
    </row>
    <row r="44" spans="1:11" ht="63">
      <c r="A44" s="18"/>
      <c r="B44" s="1" t="s">
        <v>33</v>
      </c>
      <c r="C44" s="20"/>
      <c r="D44" s="20"/>
      <c r="E44" s="20"/>
      <c r="F44" s="22"/>
      <c r="G44" s="28">
        <v>1.263</v>
      </c>
      <c r="I44" s="27"/>
      <c r="J44" s="24"/>
      <c r="K44" s="26"/>
    </row>
    <row r="45" spans="1:11" ht="63.75" thickBot="1">
      <c r="A45" s="18"/>
      <c r="B45" s="46" t="s">
        <v>34</v>
      </c>
      <c r="C45" s="40"/>
      <c r="D45" s="40"/>
      <c r="E45" s="40"/>
      <c r="F45" s="40">
        <v>0.752</v>
      </c>
      <c r="G45" s="47">
        <v>3.432</v>
      </c>
      <c r="I45" s="27"/>
      <c r="J45" s="24"/>
      <c r="K45" s="26"/>
    </row>
    <row r="46" spans="1:8" ht="15.75">
      <c r="A46" s="34">
        <v>3</v>
      </c>
      <c r="B46" s="35" t="s">
        <v>27</v>
      </c>
      <c r="C46" s="48">
        <f>F46+G46</f>
        <v>0.7229999999999965</v>
      </c>
      <c r="D46" s="48"/>
      <c r="E46" s="48"/>
      <c r="F46" s="48">
        <f>F29-F38-G29</f>
        <v>0.39899999999999647</v>
      </c>
      <c r="G46" s="49">
        <v>0.324</v>
      </c>
      <c r="H46" s="24"/>
    </row>
    <row r="47" spans="1:7" ht="16.5" thickBot="1">
      <c r="A47" s="43"/>
      <c r="B47" s="44" t="s">
        <v>10</v>
      </c>
      <c r="C47" s="50">
        <f>ROUND(C46/C29*100,2)</f>
        <v>2.91</v>
      </c>
      <c r="D47" s="50"/>
      <c r="E47" s="50"/>
      <c r="F47" s="50">
        <f>F46/F29*100</f>
        <v>1.6065388951521844</v>
      </c>
      <c r="G47" s="51">
        <f>G46/G29*100</f>
        <v>5.148577784840299</v>
      </c>
    </row>
    <row r="50" spans="2:5" ht="15.75">
      <c r="B50" s="5" t="s">
        <v>40</v>
      </c>
      <c r="E50" s="6" t="s">
        <v>41</v>
      </c>
    </row>
  </sheetData>
  <sheetProtection/>
  <mergeCells count="8">
    <mergeCell ref="A1:G1"/>
    <mergeCell ref="A2:G2"/>
    <mergeCell ref="A3:G3"/>
    <mergeCell ref="B8:G8"/>
    <mergeCell ref="B28:G28"/>
    <mergeCell ref="A5:A6"/>
    <mergeCell ref="B5:B6"/>
    <mergeCell ref="C5:G5"/>
  </mergeCells>
  <printOptions/>
  <pageMargins left="0.7" right="0.7" top="0.75" bottom="0.75" header="0.3" footer="0.3"/>
  <pageSetup horizontalDpi="600" verticalDpi="600" orientation="portrait" paperSize="9" scale="67" r:id="rId1"/>
  <ignoredErrors>
    <ignoredError sqref="A9 A20:A22 A18 A26" numberStoredAsText="1"/>
    <ignoredError sqref="C20" formula="1"/>
    <ignoredError sqref="F22: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2021-02-26T02:28:45Z</dcterms:modified>
  <cp:category/>
  <cp:version/>
  <cp:contentType/>
  <cp:contentStatus/>
</cp:coreProperties>
</file>