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5" i="1"/>
  <c r="E65"/>
  <c r="F57"/>
  <c r="F58" s="1"/>
  <c r="E57"/>
  <c r="E58" s="1"/>
  <c r="F32"/>
  <c r="E32"/>
  <c r="F29"/>
  <c r="F28"/>
  <c r="F27"/>
  <c r="F24"/>
  <c r="F23"/>
  <c r="I21"/>
  <c r="F20"/>
  <c r="F19"/>
  <c r="F47" s="1"/>
  <c r="E19"/>
  <c r="E47" s="1"/>
  <c r="F17"/>
  <c r="E17"/>
  <c r="H16"/>
  <c r="F16"/>
  <c r="I16" s="1"/>
  <c r="E16"/>
  <c r="F15"/>
  <c r="E15"/>
</calcChain>
</file>

<file path=xl/sharedStrings.xml><?xml version="1.0" encoding="utf-8"?>
<sst xmlns="http://schemas.openxmlformats.org/spreadsheetml/2006/main" count="175" uniqueCount="122">
  <si>
    <t>Приложение 2</t>
  </si>
  <si>
    <t>к приказу Федеральной службы по тарифам</t>
  </si>
  <si>
    <t>от 24 октября 2014 г. N 1831-э</t>
  </si>
  <si>
    <t>Форма раскрытия информации (фактическая за 2014 год)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</si>
  <si>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</si>
  <si>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            </t>
    </r>
    <r>
      <rPr>
        <b/>
        <i/>
        <sz val="11"/>
        <color theme="1"/>
        <rFont val="Times New Roman"/>
        <family val="1"/>
        <charset val="204"/>
      </rPr>
      <t>ИП КАЦМАН В В</t>
    </r>
  </si>
  <si>
    <r>
      <t xml:space="preserve">ИНН/КПП     </t>
    </r>
    <r>
      <rPr>
        <i/>
        <sz val="11"/>
        <color theme="1"/>
        <rFont val="Times New Roman"/>
        <family val="1"/>
        <charset val="204"/>
      </rPr>
      <t>550500237109/</t>
    </r>
  </si>
  <si>
    <t>Долгосрочный период регулирования: 2012 - 2014 гг.</t>
  </si>
  <si>
    <t>N п/п</t>
  </si>
  <si>
    <t>Показатель</t>
  </si>
  <si>
    <t>Ед. изм.</t>
  </si>
  <si>
    <t>2014 Год</t>
  </si>
  <si>
    <t>Примечание*(3)</t>
  </si>
  <si>
    <t>план*(1)</t>
  </si>
  <si>
    <t>факт*(2)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</si>
  <si>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</si>
  <si>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</si>
  <si>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</si>
  <si>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</si>
  <si>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</si>
  <si>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1.1.</t>
  </si>
  <si>
    <t>Подконтрольные расходы, всего</t>
  </si>
  <si>
    <t>1.1.1.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</si>
  <si>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</si>
  <si>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</si>
  <si>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</si>
  <si>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</si>
  <si>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</si>
  <si>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</si>
  <si>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</si>
  <si>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</si>
  <si>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</si>
  <si>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1.1.2.</t>
  </si>
  <si>
    <t>Фонд оплаты труда</t>
  </si>
  <si>
    <t>1.1.2.1</t>
  </si>
  <si>
    <t>1.1.3.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</si>
  <si>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</si>
  <si>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</si>
  <si>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</si>
  <si>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</si>
  <si>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</si>
  <si>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</si>
  <si>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расшифровкой)*(4)</t>
  </si>
  <si>
    <t>1.1.3.3.1.</t>
  </si>
  <si>
    <t xml:space="preserve">прочие  расходы: канц. товары, бух учет, </t>
  </si>
  <si>
    <t>1.1.3.3.2.</t>
  </si>
  <si>
    <t>прочие  расходы:  услуги связи, интернет, отчетность, услуги банка</t>
  </si>
  <si>
    <t>1.1.4.</t>
  </si>
  <si>
    <t>Расходы на обслуживание операционных заемных средств в составе подконтрольных расходов</t>
  </si>
  <si>
    <t>1.1.5.</t>
  </si>
  <si>
    <t>Расходы из прибыли в составе подконтрольных расходов</t>
  </si>
  <si>
    <t>1.2.</t>
  </si>
  <si>
    <t>Неподконтрольные расходы, включенные в НВВ, всего</t>
  </si>
  <si>
    <t>1.2.1.</t>
  </si>
  <si>
    <t>Оплата услуг ОАО "ФСК ЕЭС"</t>
  </si>
  <si>
    <t>1.2.2.</t>
  </si>
  <si>
    <t>Расходы на оплату технологического присоединения к сетям смежной сетевой организации</t>
  </si>
  <si>
    <t>1.2.3.</t>
  </si>
  <si>
    <t>Плата за аренду имущества</t>
  </si>
  <si>
    <t>1.2.4.</t>
  </si>
  <si>
    <t>отчисления на социальные нужды</t>
  </si>
  <si>
    <t>ЕСН по АУП  заложен в общецеховых расходах (подконтрольных)</t>
  </si>
  <si>
    <t>1.2.5.</t>
  </si>
  <si>
    <t>расходы на возврат и обслуживание долгосрочных заемных средств, направляемых на финансирование капитальных вложений</t>
  </si>
  <si>
    <t>1.2.6.</t>
  </si>
  <si>
    <t>амортизация</t>
  </si>
  <si>
    <t>1.2.7.</t>
  </si>
  <si>
    <t>прибыль на капитальные вложения</t>
  </si>
  <si>
    <t>1.2.8.</t>
  </si>
  <si>
    <t>налог на прибыль</t>
  </si>
  <si>
    <t>1.2.9.</t>
  </si>
  <si>
    <t>прочие налоги</t>
  </si>
  <si>
    <t>1.2.10.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</si>
  <si>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</si>
  <si>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</si>
  <si>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</si>
  <si>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</si>
  <si>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</si>
  <si>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</si>
  <si>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1.2.12.</t>
  </si>
  <si>
    <t>прочие неподконтрольные расходы (с расшифровкой)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</si>
  <si>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</si>
  <si>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</si>
  <si>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</si>
  <si>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 1.1.1.2 + пункт 1.1.2.1 + пункт 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</si>
  <si>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</si>
  <si>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</si>
  <si>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</si>
  <si>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млн.кВт.час.</t>
  </si>
  <si>
    <t>Объем технологических потерь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</si>
  <si>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</si>
  <si>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</si>
  <si>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</si>
  <si>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</si>
  <si>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</si>
  <si>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</si>
  <si>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</si>
  <si>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</si>
  <si>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</si>
  <si>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</si>
  <si>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</si>
  <si>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</si>
  <si>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</si>
  <si>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</si>
  <si>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</si>
  <si>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</si>
  <si>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</si>
  <si>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</si>
  <si>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</si>
  <si>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</si>
  <si>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</si>
  <si>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</si>
  <si>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</si>
  <si>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</si>
  <si>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</si>
  <si>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</si>
  <si>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</si>
  <si>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</si>
  <si>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</si>
  <si>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</si>
  <si>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*(4)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 1178.</t>
  </si>
  <si>
    <t>*(5) В соответствии с пунктом 4.2.14.8. Положения о Министерстве энергетики Российской Федерации, утвержденного постановлением Правительства Российской Федерации от 28.05.2008 N 400.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</si>
</sst>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1" applyFont="1" applyAlignment="1" applyProtection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/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3" fillId="2" borderId="6" xfId="1" applyFont="1" applyFill="1" applyBorder="1" applyAlignment="1" applyProtection="1">
      <alignment horizontal="center" vertical="top" wrapText="1"/>
    </xf>
    <xf numFmtId="0" fontId="3" fillId="2" borderId="5" xfId="1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16" fontId="1" fillId="2" borderId="5" xfId="0" applyNumberFormat="1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6" xfId="1" applyFont="1" applyFill="1" applyBorder="1" applyAlignment="1" applyProtection="1">
      <alignment vertical="top" wrapText="1"/>
    </xf>
    <xf numFmtId="0" fontId="7" fillId="2" borderId="6" xfId="1" applyFont="1" applyFill="1" applyBorder="1" applyAlignment="1" applyProtection="1">
      <alignment vertical="top" wrapText="1"/>
    </xf>
    <xf numFmtId="16" fontId="1" fillId="2" borderId="2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" fontId="1" fillId="2" borderId="8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16" fontId="1" fillId="2" borderId="5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2" fontId="1" fillId="2" borderId="6" xfId="0" applyNumberFormat="1" applyFont="1" applyFill="1" applyBorder="1" applyAlignment="1">
      <alignment vertical="top" wrapText="1"/>
    </xf>
    <xf numFmtId="164" fontId="1" fillId="2" borderId="6" xfId="0" applyNumberFormat="1" applyFont="1" applyFill="1" applyBorder="1" applyAlignment="1">
      <alignment vertical="top" wrapText="1"/>
    </xf>
    <xf numFmtId="0" fontId="3" fillId="0" borderId="0" xfId="1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48</xdr:row>
      <xdr:rowOff>0</xdr:rowOff>
    </xdr:from>
    <xdr:to>
      <xdr:col>3</xdr:col>
      <xdr:colOff>523875</xdr:colOff>
      <xdr:row>49</xdr:row>
      <xdr:rowOff>9525</xdr:rowOff>
    </xdr:to>
    <xdr:sp macro="" textlink="">
      <xdr:nvSpPr>
        <xdr:cNvPr id="2" name="AutoShape 1" descr="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"/>
        <xdr:cNvSpPr>
          <a:spLocks noChangeAspect="1" noChangeArrowheads="1"/>
        </xdr:cNvSpPr>
      </xdr:nvSpPr>
      <xdr:spPr bwMode="auto">
        <a:xfrm>
          <a:off x="4124325" y="18992850"/>
          <a:ext cx="523875" cy="20002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3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7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2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6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5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html:file://C:\Documents%20and%20Settings\I\&#1056;&#1072;&#1073;&#1086;&#1095;&#1080;&#1081;%20&#1089;&#1090;&#1086;&#1083;\&#1057;&#1040;&#1049;&#1058;\&#1055;&#1088;&#1080;&#1082;&#1072;&#1079;%20&#1060;&#1077;&#1076;&#1077;&#1088;&#1072;&#1083;&#1100;&#1085;&#1086;&#1081;%20&#1089;&#1083;&#1091;&#1078;&#1073;&#1099;%20&#1087;&#1086;%20&#1090;&#1072;&#1088;&#1080;&#1092;&#1072;&#1084;%20&#1086;&#1090;%2024.10.2014%20N%201831-&#1101;%20_&#1054;&#1073;%20&#1091;&#1090;&#1074;&#1077;&#1088;&#1078;&#1076;&#1077;&#1085;&#1080;&#1080;%20&#1092;&#1086;&#1088;&#1084;%20&#1088;&#1072;&#1089;&#1082;&#1088;&#1099;&#1090;&#1080;&#1103;%20&#1080;&#1085;&#1092;&#1086;&#1088;&#1084;&#1072;&#1094;&#1080;&#1080;%20&#1089;&#1091;&#1073;&#1098;&#1077;&#1082;&#1090;&#1072;&#1084;&#1080;%20&#1088;&#1099;&#1085;&#1082;&#1086;&#1074;%20&#1101;&#1083;&#1077;&#1082;&#1090;&#1088;&#1080;&#1095;&#1077;&#1089;&#1082;&#1086;&#1081;%20&#1101;&#1085;&#1077;&#1088;&#1075;&#1080;&#1080;%20&#1080;%20&#1084;&#1086;&#1097;&#1085;&#1086;&#1089;&#1090;&#1080;,%20&#1103;&#1074;&#1083;&#1103;&#1102;&#1097;&#1080;&#1084;&#1080;&#1089;&#1103;%20&#1089;&#1091;&#1073;&#1098;&#1077;&#1082;&#1090;&#1072;&#1084;&#1080;%20&#1077;&#1089;&#1090;&#1077;&#1089;&#1090;&#1074;&#1077;&#1085;&#1085;&#1099;&#1093;%20&#1084;&#1086;&#1085;&#1086;&#1087;&#1086;&#1083;&#1080;&#1081;_.mht!/70842132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1"/>
  <sheetViews>
    <sheetView tabSelected="1" view="pageBreakPreview" zoomScaleSheetLayoutView="100" workbookViewId="0">
      <selection activeCell="K7" sqref="K7"/>
    </sheetView>
  </sheetViews>
  <sheetFormatPr defaultRowHeight="15"/>
  <cols>
    <col min="1" max="1" width="2.28515625" style="1" customWidth="1"/>
    <col min="2" max="2" width="7.7109375" style="1" customWidth="1"/>
    <col min="3" max="3" width="51.85546875" style="1" customWidth="1"/>
    <col min="4" max="4" width="9.140625" style="1"/>
    <col min="5" max="5" width="10.42578125" style="1" customWidth="1"/>
    <col min="6" max="6" width="10.28515625" style="1" customWidth="1"/>
    <col min="7" max="7" width="18" style="1" customWidth="1"/>
    <col min="8" max="9" width="0" style="1" hidden="1" customWidth="1"/>
    <col min="10" max="16384" width="9.140625" style="1"/>
  </cols>
  <sheetData>
    <row r="1" spans="2:9">
      <c r="G1" s="2" t="s">
        <v>0</v>
      </c>
    </row>
    <row r="2" spans="2:9">
      <c r="G2" s="3" t="s">
        <v>1</v>
      </c>
    </row>
    <row r="3" spans="2:9">
      <c r="B3" s="4"/>
      <c r="C3" s="4"/>
      <c r="D3" s="4"/>
      <c r="E3" s="4"/>
      <c r="F3" s="4"/>
      <c r="G3" s="2" t="s">
        <v>2</v>
      </c>
    </row>
    <row r="4" spans="2:9">
      <c r="B4" s="4"/>
      <c r="C4" s="4"/>
      <c r="D4" s="4"/>
      <c r="E4" s="4"/>
      <c r="F4" s="4"/>
      <c r="G4" s="2"/>
    </row>
    <row r="5" spans="2:9">
      <c r="B5" s="5" t="s">
        <v>3</v>
      </c>
      <c r="C5" s="5"/>
      <c r="D5" s="5"/>
      <c r="E5" s="5"/>
      <c r="F5" s="5"/>
      <c r="G5" s="5"/>
    </row>
    <row r="6" spans="2:9" ht="51.75" customHeight="1">
      <c r="B6" s="6" t="s">
        <v>4</v>
      </c>
      <c r="C6" s="6"/>
      <c r="D6" s="6"/>
      <c r="E6" s="6"/>
      <c r="F6" s="6"/>
      <c r="G6" s="6"/>
    </row>
    <row r="8" spans="2:9">
      <c r="C8" s="1" t="s">
        <v>5</v>
      </c>
    </row>
    <row r="9" spans="2:9">
      <c r="C9" s="1" t="s">
        <v>6</v>
      </c>
    </row>
    <row r="10" spans="2:9">
      <c r="C10" s="7" t="s">
        <v>7</v>
      </c>
    </row>
    <row r="11" spans="2:9" ht="15.75" thickBot="1">
      <c r="C11" s="8"/>
    </row>
    <row r="12" spans="2:9" ht="15.75" thickBot="1">
      <c r="B12" s="9" t="s">
        <v>8</v>
      </c>
      <c r="C12" s="9" t="s">
        <v>9</v>
      </c>
      <c r="D12" s="9" t="s">
        <v>10</v>
      </c>
      <c r="E12" s="10" t="s">
        <v>11</v>
      </c>
      <c r="F12" s="11"/>
      <c r="G12" s="12" t="s">
        <v>12</v>
      </c>
    </row>
    <row r="13" spans="2:9" ht="15.75" thickBot="1">
      <c r="B13" s="13"/>
      <c r="C13" s="13"/>
      <c r="D13" s="13"/>
      <c r="E13" s="14" t="s">
        <v>13</v>
      </c>
      <c r="F13" s="14" t="s">
        <v>14</v>
      </c>
      <c r="G13" s="15"/>
    </row>
    <row r="14" spans="2:9" ht="15.75" thickBot="1">
      <c r="B14" s="16" t="s">
        <v>15</v>
      </c>
      <c r="C14" s="17" t="s">
        <v>16</v>
      </c>
      <c r="D14" s="18" t="s">
        <v>17</v>
      </c>
      <c r="E14" s="18" t="s">
        <v>17</v>
      </c>
      <c r="F14" s="18" t="s">
        <v>17</v>
      </c>
      <c r="G14" s="18" t="s">
        <v>17</v>
      </c>
    </row>
    <row r="15" spans="2:9" ht="30.75" thickBot="1">
      <c r="B15" s="16">
        <v>1</v>
      </c>
      <c r="C15" s="17" t="s">
        <v>18</v>
      </c>
      <c r="D15" s="18" t="s">
        <v>19</v>
      </c>
      <c r="E15" s="17">
        <f>E16+E32</f>
        <v>2315.56</v>
      </c>
      <c r="F15" s="17">
        <f>F16+F32</f>
        <v>2270.8000000000002</v>
      </c>
      <c r="G15" s="17"/>
    </row>
    <row r="16" spans="2:9" ht="30.75" thickBot="1">
      <c r="B16" s="19" t="s">
        <v>20</v>
      </c>
      <c r="C16" s="17" t="s">
        <v>21</v>
      </c>
      <c r="D16" s="18" t="s">
        <v>19</v>
      </c>
      <c r="E16" s="17">
        <f>E17+E22+E24</f>
        <v>1958.5</v>
      </c>
      <c r="F16" s="17">
        <f>F17+F22+F24</f>
        <v>1769.83</v>
      </c>
      <c r="G16" s="17"/>
      <c r="H16" s="1">
        <f>E17+E22+E24</f>
        <v>1958.5</v>
      </c>
      <c r="I16" s="1">
        <f>F16+F36</f>
        <v>1948.6</v>
      </c>
    </row>
    <row r="17" spans="2:9" ht="30.75" thickBot="1">
      <c r="B17" s="20" t="s">
        <v>22</v>
      </c>
      <c r="C17" s="17" t="s">
        <v>23</v>
      </c>
      <c r="D17" s="18" t="s">
        <v>19</v>
      </c>
      <c r="E17" s="17">
        <f>E18++E20</f>
        <v>346.38</v>
      </c>
      <c r="F17" s="17">
        <f>F18++F20</f>
        <v>409.94</v>
      </c>
      <c r="G17" s="17"/>
    </row>
    <row r="18" spans="2:9" ht="30.75" thickBot="1">
      <c r="B18" s="16" t="s">
        <v>24</v>
      </c>
      <c r="C18" s="17" t="s">
        <v>25</v>
      </c>
      <c r="D18" s="18" t="s">
        <v>19</v>
      </c>
      <c r="E18" s="17">
        <v>0</v>
      </c>
      <c r="F18" s="21">
        <v>9.08</v>
      </c>
      <c r="G18" s="17"/>
    </row>
    <row r="19" spans="2:9" ht="30.75" thickBot="1">
      <c r="B19" s="16" t="s">
        <v>26</v>
      </c>
      <c r="C19" s="17" t="s">
        <v>27</v>
      </c>
      <c r="D19" s="18" t="s">
        <v>19</v>
      </c>
      <c r="E19" s="17">
        <f>E18</f>
        <v>0</v>
      </c>
      <c r="F19" s="17">
        <f>F18</f>
        <v>9.08</v>
      </c>
      <c r="G19" s="17"/>
    </row>
    <row r="20" spans="2:9" ht="45.75" thickBot="1">
      <c r="B20" s="16" t="s">
        <v>28</v>
      </c>
      <c r="C20" s="17" t="s">
        <v>29</v>
      </c>
      <c r="D20" s="18" t="s">
        <v>19</v>
      </c>
      <c r="E20" s="17">
        <v>346.38</v>
      </c>
      <c r="F20" s="21">
        <f>3.22+397.64</f>
        <v>400.86</v>
      </c>
      <c r="G20" s="17"/>
    </row>
    <row r="21" spans="2:9" ht="30.75" thickBot="1">
      <c r="B21" s="16" t="s">
        <v>30</v>
      </c>
      <c r="C21" s="17" t="s">
        <v>31</v>
      </c>
      <c r="D21" s="18" t="s">
        <v>19</v>
      </c>
      <c r="E21" s="17">
        <v>346.38</v>
      </c>
      <c r="F21" s="21">
        <v>397.64</v>
      </c>
      <c r="G21" s="17"/>
      <c r="I21" s="1">
        <f>296.56+F24+F32-20.52-91.06-F35</f>
        <v>1455.8300000000002</v>
      </c>
    </row>
    <row r="22" spans="2:9" ht="30.75" thickBot="1">
      <c r="B22" s="20" t="s">
        <v>32</v>
      </c>
      <c r="C22" s="17" t="s">
        <v>33</v>
      </c>
      <c r="D22" s="18" t="s">
        <v>19</v>
      </c>
      <c r="E22" s="17">
        <v>584.34</v>
      </c>
      <c r="F22" s="21">
        <v>590.01</v>
      </c>
      <c r="G22" s="17"/>
    </row>
    <row r="23" spans="2:9" ht="30.75" thickBot="1">
      <c r="B23" s="16" t="s">
        <v>34</v>
      </c>
      <c r="C23" s="17" t="s">
        <v>31</v>
      </c>
      <c r="D23" s="18" t="s">
        <v>19</v>
      </c>
      <c r="E23" s="17">
        <v>584.34</v>
      </c>
      <c r="F23" s="17">
        <f>F22</f>
        <v>590.01</v>
      </c>
      <c r="G23" s="17"/>
    </row>
    <row r="24" spans="2:9" ht="30.75" thickBot="1">
      <c r="B24" s="20" t="s">
        <v>35</v>
      </c>
      <c r="C24" s="17" t="s">
        <v>36</v>
      </c>
      <c r="D24" s="18" t="s">
        <v>19</v>
      </c>
      <c r="E24" s="17">
        <v>1027.78</v>
      </c>
      <c r="F24" s="17">
        <f>SUM(F25:F27)+496.66+150.49</f>
        <v>769.88</v>
      </c>
      <c r="G24" s="17"/>
    </row>
    <row r="25" spans="2:9" ht="30.75" thickBot="1">
      <c r="B25" s="16" t="s">
        <v>37</v>
      </c>
      <c r="C25" s="17" t="s">
        <v>38</v>
      </c>
      <c r="D25" s="18" t="s">
        <v>19</v>
      </c>
      <c r="E25" s="17"/>
      <c r="F25" s="17"/>
      <c r="G25" s="17"/>
    </row>
    <row r="26" spans="2:9" ht="30.75" thickBot="1">
      <c r="B26" s="16" t="s">
        <v>39</v>
      </c>
      <c r="C26" s="17" t="s">
        <v>40</v>
      </c>
      <c r="D26" s="18" t="s">
        <v>19</v>
      </c>
      <c r="E26" s="17">
        <v>14.4</v>
      </c>
      <c r="F26" s="17">
        <v>14.4</v>
      </c>
      <c r="G26" s="17"/>
    </row>
    <row r="27" spans="2:9" ht="30.75" thickBot="1">
      <c r="B27" s="16" t="s">
        <v>41</v>
      </c>
      <c r="C27" s="22" t="s">
        <v>42</v>
      </c>
      <c r="D27" s="18" t="s">
        <v>19</v>
      </c>
      <c r="E27" s="17"/>
      <c r="F27" s="17">
        <f>SUM(F28:F29)</f>
        <v>108.32999999999998</v>
      </c>
      <c r="G27" s="17"/>
    </row>
    <row r="28" spans="2:9" ht="30.75" thickBot="1">
      <c r="B28" s="16" t="s">
        <v>43</v>
      </c>
      <c r="C28" s="23" t="s">
        <v>44</v>
      </c>
      <c r="D28" s="18" t="s">
        <v>19</v>
      </c>
      <c r="E28" s="17"/>
      <c r="F28" s="17">
        <f>66.1+17.11-14.4</f>
        <v>68.809999999999988</v>
      </c>
      <c r="G28" s="17"/>
    </row>
    <row r="29" spans="2:9" ht="30.75" thickBot="1">
      <c r="B29" s="16" t="s">
        <v>45</v>
      </c>
      <c r="C29" s="23" t="s">
        <v>46</v>
      </c>
      <c r="D29" s="18"/>
      <c r="E29" s="17"/>
      <c r="F29" s="17">
        <f>6.11+14.47+12.1+6.84</f>
        <v>39.519999999999996</v>
      </c>
      <c r="G29" s="17"/>
    </row>
    <row r="30" spans="2:9" ht="30.75" thickBot="1">
      <c r="B30" s="20" t="s">
        <v>47</v>
      </c>
      <c r="C30" s="17" t="s">
        <v>48</v>
      </c>
      <c r="D30" s="18" t="s">
        <v>19</v>
      </c>
      <c r="E30" s="17"/>
      <c r="F30" s="17"/>
      <c r="G30" s="17"/>
    </row>
    <row r="31" spans="2:9" ht="30.75" thickBot="1">
      <c r="B31" s="20" t="s">
        <v>49</v>
      </c>
      <c r="C31" s="17" t="s">
        <v>50</v>
      </c>
      <c r="D31" s="18" t="s">
        <v>19</v>
      </c>
      <c r="E31" s="17"/>
      <c r="F31" s="17"/>
      <c r="G31" s="17"/>
    </row>
    <row r="32" spans="2:9" ht="30.75" thickBot="1">
      <c r="B32" s="19" t="s">
        <v>51</v>
      </c>
      <c r="C32" s="17" t="s">
        <v>52</v>
      </c>
      <c r="D32" s="18" t="s">
        <v>19</v>
      </c>
      <c r="E32" s="17">
        <f>SUM(E33:E45)</f>
        <v>357.06</v>
      </c>
      <c r="F32" s="17">
        <f>SUM(F33:F45)</f>
        <v>500.97</v>
      </c>
      <c r="G32" s="17"/>
    </row>
    <row r="33" spans="2:7" ht="30.75" thickBot="1">
      <c r="B33" s="20" t="s">
        <v>53</v>
      </c>
      <c r="C33" s="17" t="s">
        <v>54</v>
      </c>
      <c r="D33" s="18" t="s">
        <v>19</v>
      </c>
      <c r="E33" s="17">
        <v>0</v>
      </c>
      <c r="F33" s="17"/>
      <c r="G33" s="17"/>
    </row>
    <row r="34" spans="2:7" ht="30.75" thickBot="1">
      <c r="B34" s="20" t="s">
        <v>55</v>
      </c>
      <c r="C34" s="17" t="s">
        <v>56</v>
      </c>
      <c r="D34" s="18" t="s">
        <v>19</v>
      </c>
      <c r="E34" s="17">
        <v>0</v>
      </c>
      <c r="F34" s="17"/>
      <c r="G34" s="17"/>
    </row>
    <row r="35" spans="2:7" ht="30.75" thickBot="1">
      <c r="B35" s="20" t="s">
        <v>57</v>
      </c>
      <c r="C35" s="17" t="s">
        <v>58</v>
      </c>
      <c r="D35" s="18" t="s">
        <v>19</v>
      </c>
      <c r="E35" s="17">
        <v>0</v>
      </c>
      <c r="F35" s="17"/>
      <c r="G35" s="17"/>
    </row>
    <row r="36" spans="2:7" ht="75.75" thickBot="1">
      <c r="B36" s="20" t="s">
        <v>59</v>
      </c>
      <c r="C36" s="17" t="s">
        <v>60</v>
      </c>
      <c r="D36" s="18" t="s">
        <v>19</v>
      </c>
      <c r="E36" s="17">
        <v>177.06</v>
      </c>
      <c r="F36" s="17">
        <v>178.77</v>
      </c>
      <c r="G36" s="17" t="s">
        <v>61</v>
      </c>
    </row>
    <row r="37" spans="2:7" ht="45.75" thickBot="1">
      <c r="B37" s="20" t="s">
        <v>62</v>
      </c>
      <c r="C37" s="17" t="s">
        <v>63</v>
      </c>
      <c r="D37" s="18" t="s">
        <v>19</v>
      </c>
      <c r="E37" s="17"/>
      <c r="F37" s="17"/>
      <c r="G37" s="17"/>
    </row>
    <row r="38" spans="2:7" ht="30.75" thickBot="1">
      <c r="B38" s="20" t="s">
        <v>64</v>
      </c>
      <c r="C38" s="17" t="s">
        <v>65</v>
      </c>
      <c r="D38" s="18" t="s">
        <v>19</v>
      </c>
      <c r="E38" s="17">
        <v>180</v>
      </c>
      <c r="F38" s="17">
        <v>322.2</v>
      </c>
      <c r="G38" s="17"/>
    </row>
    <row r="39" spans="2:7" ht="30.75" thickBot="1">
      <c r="B39" s="20" t="s">
        <v>66</v>
      </c>
      <c r="C39" s="17" t="s">
        <v>67</v>
      </c>
      <c r="D39" s="18" t="s">
        <v>19</v>
      </c>
      <c r="E39" s="17"/>
      <c r="F39" s="17"/>
      <c r="G39" s="17"/>
    </row>
    <row r="40" spans="2:7" ht="30.75" thickBot="1">
      <c r="B40" s="20" t="s">
        <v>68</v>
      </c>
      <c r="C40" s="17" t="s">
        <v>69</v>
      </c>
      <c r="D40" s="18" t="s">
        <v>19</v>
      </c>
      <c r="E40" s="17"/>
      <c r="F40" s="17"/>
      <c r="G40" s="17"/>
    </row>
    <row r="41" spans="2:7" ht="30.75" thickBot="1">
      <c r="B41" s="20" t="s">
        <v>70</v>
      </c>
      <c r="C41" s="17" t="s">
        <v>71</v>
      </c>
      <c r="D41" s="18" t="s">
        <v>19</v>
      </c>
      <c r="E41" s="17"/>
      <c r="F41" s="17"/>
      <c r="G41" s="17"/>
    </row>
    <row r="42" spans="2:7" ht="60.75" thickBot="1">
      <c r="B42" s="20" t="s">
        <v>72</v>
      </c>
      <c r="C42" s="17" t="s">
        <v>73</v>
      </c>
      <c r="D42" s="18" t="s">
        <v>19</v>
      </c>
      <c r="E42" s="17">
        <v>0</v>
      </c>
      <c r="F42" s="17">
        <v>0</v>
      </c>
      <c r="G42" s="17"/>
    </row>
    <row r="43" spans="2:7" ht="30.75" thickBot="1">
      <c r="B43" s="16" t="s">
        <v>74</v>
      </c>
      <c r="C43" s="17" t="s">
        <v>75</v>
      </c>
      <c r="D43" s="18" t="s">
        <v>76</v>
      </c>
      <c r="E43" s="17">
        <v>0</v>
      </c>
      <c r="F43" s="17">
        <v>0</v>
      </c>
      <c r="G43" s="17"/>
    </row>
    <row r="44" spans="2:7" ht="105.75" thickBot="1">
      <c r="B44" s="20" t="s">
        <v>77</v>
      </c>
      <c r="C44" s="17" t="s">
        <v>78</v>
      </c>
      <c r="D44" s="18" t="s">
        <v>19</v>
      </c>
      <c r="E44" s="17">
        <v>0</v>
      </c>
      <c r="F44" s="17">
        <v>0</v>
      </c>
      <c r="G44" s="17"/>
    </row>
    <row r="45" spans="2:7" ht="30.75" thickBot="1">
      <c r="B45" s="20" t="s">
        <v>79</v>
      </c>
      <c r="C45" s="17" t="s">
        <v>80</v>
      </c>
      <c r="D45" s="18" t="s">
        <v>19</v>
      </c>
      <c r="E45" s="17">
        <v>0</v>
      </c>
      <c r="F45" s="17">
        <v>0</v>
      </c>
      <c r="G45" s="17"/>
    </row>
    <row r="46" spans="2:7" ht="45.75" thickBot="1">
      <c r="B46" s="19" t="s">
        <v>81</v>
      </c>
      <c r="C46" s="17" t="s">
        <v>82</v>
      </c>
      <c r="D46" s="18" t="s">
        <v>19</v>
      </c>
      <c r="E46" s="17">
        <v>0</v>
      </c>
      <c r="F46" s="17">
        <v>0</v>
      </c>
      <c r="G46" s="17"/>
    </row>
    <row r="47" spans="2:7" ht="30.75" thickBot="1">
      <c r="B47" s="16" t="s">
        <v>83</v>
      </c>
      <c r="C47" s="17" t="s">
        <v>84</v>
      </c>
      <c r="D47" s="18" t="s">
        <v>19</v>
      </c>
      <c r="E47" s="17">
        <f>E19+E23+E25</f>
        <v>584.34</v>
      </c>
      <c r="F47" s="17">
        <f>F19+F23+F25</f>
        <v>599.09</v>
      </c>
      <c r="G47" s="17"/>
    </row>
    <row r="48" spans="2:7" ht="30.75" thickBot="1">
      <c r="B48" s="16" t="s">
        <v>85</v>
      </c>
      <c r="C48" s="17" t="s">
        <v>86</v>
      </c>
      <c r="D48" s="18" t="s">
        <v>19</v>
      </c>
      <c r="E48" s="17">
        <v>243.87</v>
      </c>
      <c r="F48" s="17">
        <v>102.14</v>
      </c>
      <c r="G48" s="17"/>
    </row>
    <row r="49" spans="2:7">
      <c r="B49" s="24" t="s">
        <v>20</v>
      </c>
      <c r="C49" s="25" t="s">
        <v>87</v>
      </c>
      <c r="D49" s="9" t="s">
        <v>88</v>
      </c>
      <c r="E49" s="26">
        <v>0.16900000000000001</v>
      </c>
      <c r="F49" s="26">
        <v>7.3999999999999996E-2</v>
      </c>
      <c r="G49" s="26"/>
    </row>
    <row r="50" spans="2:7">
      <c r="B50" s="27"/>
      <c r="C50" s="25"/>
      <c r="D50" s="28"/>
      <c r="E50" s="29"/>
      <c r="F50" s="29"/>
      <c r="G50" s="29"/>
    </row>
    <row r="51" spans="2:7" ht="15.75" thickBot="1">
      <c r="B51" s="30"/>
      <c r="C51" s="17" t="s">
        <v>89</v>
      </c>
      <c r="D51" s="13"/>
      <c r="E51" s="31"/>
      <c r="F51" s="31"/>
      <c r="G51" s="31"/>
    </row>
    <row r="52" spans="2:7">
      <c r="B52" s="24" t="s">
        <v>51</v>
      </c>
      <c r="C52" s="25" t="s">
        <v>87</v>
      </c>
      <c r="D52" s="9" t="s">
        <v>19</v>
      </c>
      <c r="E52" s="26">
        <v>1.4430099999999999</v>
      </c>
      <c r="F52" s="26">
        <v>1.3802700000000001</v>
      </c>
      <c r="G52" s="26"/>
    </row>
    <row r="53" spans="2:7">
      <c r="B53" s="27"/>
      <c r="C53" s="25"/>
      <c r="D53" s="28"/>
      <c r="E53" s="29"/>
      <c r="F53" s="29"/>
      <c r="G53" s="29"/>
    </row>
    <row r="54" spans="2:7" ht="45.75" thickBot="1">
      <c r="B54" s="30"/>
      <c r="C54" s="17" t="s">
        <v>90</v>
      </c>
      <c r="D54" s="13"/>
      <c r="E54" s="31"/>
      <c r="F54" s="31"/>
      <c r="G54" s="31"/>
    </row>
    <row r="55" spans="2:7" ht="60.75" thickBot="1">
      <c r="B55" s="16" t="s">
        <v>91</v>
      </c>
      <c r="C55" s="17" t="s">
        <v>92</v>
      </c>
      <c r="D55" s="18" t="s">
        <v>17</v>
      </c>
      <c r="E55" s="18" t="s">
        <v>17</v>
      </c>
      <c r="F55" s="18" t="s">
        <v>17</v>
      </c>
      <c r="G55" s="18" t="s">
        <v>17</v>
      </c>
    </row>
    <row r="56" spans="2:7" ht="15.75" thickBot="1">
      <c r="B56" s="16">
        <v>1</v>
      </c>
      <c r="C56" s="17" t="s">
        <v>93</v>
      </c>
      <c r="D56" s="18" t="s">
        <v>94</v>
      </c>
      <c r="E56" s="17">
        <v>11</v>
      </c>
      <c r="F56" s="17">
        <v>11</v>
      </c>
      <c r="G56" s="17"/>
    </row>
    <row r="57" spans="2:7" ht="15.75" thickBot="1">
      <c r="B57" s="16">
        <v>2</v>
      </c>
      <c r="C57" s="17" t="s">
        <v>95</v>
      </c>
      <c r="D57" s="18" t="s">
        <v>96</v>
      </c>
      <c r="E57" s="32">
        <f>0.63*5</f>
        <v>3.15</v>
      </c>
      <c r="F57" s="32">
        <f>0.63*5</f>
        <v>3.15</v>
      </c>
      <c r="G57" s="17"/>
    </row>
    <row r="58" spans="2:7" ht="30.75" thickBot="1">
      <c r="B58" s="16" t="s">
        <v>97</v>
      </c>
      <c r="C58" s="17" t="s">
        <v>98</v>
      </c>
      <c r="D58" s="18" t="s">
        <v>96</v>
      </c>
      <c r="E58" s="32">
        <f>E57</f>
        <v>3.15</v>
      </c>
      <c r="F58" s="32">
        <f>F57</f>
        <v>3.15</v>
      </c>
      <c r="G58" s="17"/>
    </row>
    <row r="59" spans="2:7" ht="30.75" thickBot="1">
      <c r="B59" s="16">
        <v>3</v>
      </c>
      <c r="C59" s="17" t="s">
        <v>99</v>
      </c>
      <c r="D59" s="18" t="s">
        <v>100</v>
      </c>
      <c r="E59" s="17">
        <v>17.2</v>
      </c>
      <c r="F59" s="17">
        <v>17.2</v>
      </c>
      <c r="G59" s="17"/>
    </row>
    <row r="60" spans="2:7" ht="30.75" thickBot="1">
      <c r="B60" s="16" t="s">
        <v>101</v>
      </c>
      <c r="C60" s="17" t="s">
        <v>102</v>
      </c>
      <c r="D60" s="18" t="s">
        <v>100</v>
      </c>
      <c r="E60" s="17">
        <v>17.2</v>
      </c>
      <c r="F60" s="17">
        <v>17.2</v>
      </c>
      <c r="G60" s="17"/>
    </row>
    <row r="61" spans="2:7" ht="15.75" thickBot="1">
      <c r="B61" s="16">
        <v>4</v>
      </c>
      <c r="C61" s="17" t="s">
        <v>103</v>
      </c>
      <c r="D61" s="18" t="s">
        <v>100</v>
      </c>
      <c r="E61" s="17">
        <v>55.5</v>
      </c>
      <c r="F61" s="17">
        <v>55.5</v>
      </c>
      <c r="G61" s="17"/>
    </row>
    <row r="62" spans="2:7" ht="30.75" thickBot="1">
      <c r="B62" s="16" t="s">
        <v>104</v>
      </c>
      <c r="C62" s="17" t="s">
        <v>105</v>
      </c>
      <c r="D62" s="18" t="s">
        <v>100</v>
      </c>
      <c r="E62" s="17">
        <v>55.5</v>
      </c>
      <c r="F62" s="17">
        <v>55.5</v>
      </c>
      <c r="G62" s="17"/>
    </row>
    <row r="63" spans="2:7" ht="15.75" thickBot="1">
      <c r="B63" s="16">
        <v>5</v>
      </c>
      <c r="C63" s="17" t="s">
        <v>106</v>
      </c>
      <c r="D63" s="18" t="s">
        <v>107</v>
      </c>
      <c r="E63" s="17">
        <v>4.9269999999999996</v>
      </c>
      <c r="F63" s="17">
        <v>4.9269999999999996</v>
      </c>
      <c r="G63" s="17"/>
    </row>
    <row r="64" spans="2:7" ht="30.75" thickBot="1">
      <c r="B64" s="16" t="s">
        <v>108</v>
      </c>
      <c r="C64" s="17" t="s">
        <v>109</v>
      </c>
      <c r="D64" s="18" t="s">
        <v>107</v>
      </c>
      <c r="E64" s="17">
        <v>4.9269999999999996</v>
      </c>
      <c r="F64" s="17">
        <v>4.9269999999999996</v>
      </c>
      <c r="G64" s="17"/>
    </row>
    <row r="65" spans="2:7" ht="15.75" thickBot="1">
      <c r="B65" s="16">
        <v>6</v>
      </c>
      <c r="C65" s="17" t="s">
        <v>110</v>
      </c>
      <c r="D65" s="18" t="s">
        <v>111</v>
      </c>
      <c r="E65" s="33">
        <f>E64*100/E63</f>
        <v>100</v>
      </c>
      <c r="F65" s="33">
        <f>F64*100/F63</f>
        <v>100</v>
      </c>
      <c r="G65" s="17"/>
    </row>
    <row r="66" spans="2:7" ht="30.75" thickBot="1">
      <c r="B66" s="16">
        <v>7</v>
      </c>
      <c r="C66" s="17" t="s">
        <v>112</v>
      </c>
      <c r="D66" s="18" t="s">
        <v>19</v>
      </c>
      <c r="E66" s="17">
        <v>0</v>
      </c>
      <c r="F66" s="17">
        <v>0</v>
      </c>
      <c r="G66" s="17"/>
    </row>
    <row r="67" spans="2:7" ht="30.75" thickBot="1">
      <c r="B67" s="19" t="s">
        <v>113</v>
      </c>
      <c r="C67" s="17" t="s">
        <v>114</v>
      </c>
      <c r="D67" s="18" t="s">
        <v>19</v>
      </c>
      <c r="E67" s="17">
        <v>0</v>
      </c>
      <c r="F67" s="17">
        <v>0</v>
      </c>
      <c r="G67" s="17"/>
    </row>
    <row r="68" spans="2:7" ht="45.75" thickBot="1">
      <c r="B68" s="16">
        <v>8</v>
      </c>
      <c r="C68" s="22" t="s">
        <v>115</v>
      </c>
      <c r="D68" s="18" t="s">
        <v>111</v>
      </c>
      <c r="E68" s="17">
        <v>4.3099999999999996</v>
      </c>
      <c r="F68" s="18" t="s">
        <v>17</v>
      </c>
      <c r="G68" s="18" t="s">
        <v>17</v>
      </c>
    </row>
    <row r="71" spans="2:7">
      <c r="B71" s="1" t="s">
        <v>116</v>
      </c>
    </row>
    <row r="73" spans="2:7">
      <c r="B73" s="34" t="s">
        <v>117</v>
      </c>
      <c r="C73" s="35"/>
      <c r="D73" s="35"/>
      <c r="E73" s="35"/>
      <c r="F73" s="35"/>
      <c r="G73" s="35"/>
    </row>
    <row r="75" spans="2:7">
      <c r="B75" s="35" t="s">
        <v>118</v>
      </c>
      <c r="C75" s="35"/>
      <c r="D75" s="35"/>
      <c r="E75" s="35"/>
      <c r="F75" s="35"/>
      <c r="G75" s="35"/>
    </row>
    <row r="77" spans="2:7">
      <c r="B77" s="34" t="s">
        <v>119</v>
      </c>
      <c r="C77" s="35"/>
      <c r="D77" s="35"/>
      <c r="E77" s="35"/>
      <c r="F77" s="35"/>
      <c r="G77" s="35"/>
    </row>
    <row r="79" spans="2:7">
      <c r="B79" s="35" t="s">
        <v>120</v>
      </c>
      <c r="C79" s="35"/>
      <c r="D79" s="35"/>
      <c r="E79" s="35"/>
      <c r="F79" s="35"/>
      <c r="G79" s="35"/>
    </row>
    <row r="81" spans="2:7">
      <c r="B81" s="35" t="s">
        <v>121</v>
      </c>
      <c r="C81" s="35"/>
      <c r="D81" s="35"/>
      <c r="E81" s="35"/>
      <c r="F81" s="35"/>
      <c r="G81" s="35"/>
    </row>
  </sheetData>
  <mergeCells count="22">
    <mergeCell ref="B73:G73"/>
    <mergeCell ref="B75:G75"/>
    <mergeCell ref="B77:G77"/>
    <mergeCell ref="B79:G79"/>
    <mergeCell ref="B81:G81"/>
    <mergeCell ref="B49:B51"/>
    <mergeCell ref="D49:D51"/>
    <mergeCell ref="E49:E51"/>
    <mergeCell ref="F49:F51"/>
    <mergeCell ref="G49:G51"/>
    <mergeCell ref="B52:B54"/>
    <mergeCell ref="D52:D54"/>
    <mergeCell ref="E52:E54"/>
    <mergeCell ref="F52:F54"/>
    <mergeCell ref="G52:G54"/>
    <mergeCell ref="B5:G5"/>
    <mergeCell ref="B6:G6"/>
    <mergeCell ref="B12:B13"/>
    <mergeCell ref="C12:C13"/>
    <mergeCell ref="D12:D13"/>
    <mergeCell ref="E12:F12"/>
    <mergeCell ref="G12:G13"/>
  </mergeCells>
  <hyperlinks>
    <hyperlink ref="G12" r:id="rId1" location="block_2333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333"/>
    <hyperlink ref="E13" r:id="rId2" location="block_211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111"/>
    <hyperlink ref="F13" r:id="rId3" location="block_2222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222"/>
    <hyperlink ref="C68" r:id="rId4" location="block_2555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555"/>
    <hyperlink ref="B73" r:id="rId5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B77" r:id="rId6" location="block_2001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001"/>
    <hyperlink ref="G2" r:id="rId7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"/>
    <hyperlink ref="C27" r:id="rId8" location="block_2444" display="mhtml:file://C:\Documents and Settings\I\Рабочий стол\САЙТ\Приказ Федеральной службы по тарифам от 24.10.2014 N 1831-э _Об утверждении форм раскрытия информации субъектами рынков электрической энергии и мощности, являющимися субъектами естественных монополий_.mht!/70842132/ - block_2444"/>
  </hyperlinks>
  <pageMargins left="0.7" right="0.7" top="0.75" bottom="0.75" header="0.3" footer="0.3"/>
  <pageSetup paperSize="9" scale="79" orientation="portrait" horizontalDpi="180" verticalDpi="18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2015-08-21T08:36:11Z</dcterms:modified>
</cp:coreProperties>
</file>