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4" sheetId="3" r:id="rId3"/>
  </sheets>
  <definedNames>
    <definedName name="_xlnm.Print_Area" localSheetId="0">'Лист1'!$A$305:$Y$365</definedName>
  </definedNames>
  <calcPr fullCalcOnLoad="1"/>
</workbook>
</file>

<file path=xl/sharedStrings.xml><?xml version="1.0" encoding="utf-8"?>
<sst xmlns="http://schemas.openxmlformats.org/spreadsheetml/2006/main" count="952" uniqueCount="126">
  <si>
    <t>ГРАФИК ППР ОСНОВНОГО ОБОРУДОВАНИЯ ПО ИП Кацман В.В.</t>
  </si>
  <si>
    <t>на 2011 год</t>
  </si>
  <si>
    <t>Инв.№</t>
  </si>
  <si>
    <t>Год ввод</t>
  </si>
  <si>
    <t>Наименование оборудования</t>
  </si>
  <si>
    <t>К-во</t>
  </si>
  <si>
    <t>Тр.ремонт</t>
  </si>
  <si>
    <t>Пер.рем.</t>
  </si>
  <si>
    <t>Рем.сл.об.</t>
  </si>
  <si>
    <t>Виды ремонтов трудоемкость ч/час</t>
  </si>
  <si>
    <t>Сумм. тр.ремонтов</t>
  </si>
  <si>
    <t>кап.</t>
  </si>
  <si>
    <t>тек.</t>
  </si>
  <si>
    <t>ед.об</t>
  </si>
  <si>
    <t>всего</t>
  </si>
  <si>
    <t xml:space="preserve">то </t>
  </si>
  <si>
    <r>
      <t>ТП-1</t>
    </r>
    <r>
      <rPr>
        <sz val="12"/>
        <rFont val="Arial"/>
        <family val="2"/>
      </rPr>
      <t xml:space="preserve"> РУ-6 кВ</t>
    </r>
  </si>
  <si>
    <t>Т1</t>
  </si>
  <si>
    <t>Трансформатор ТМЗ-630 кВА 6/0,4</t>
  </si>
  <si>
    <t>Т2</t>
  </si>
  <si>
    <t>ремонт</t>
  </si>
  <si>
    <t>Масляный выключатель КСО</t>
  </si>
  <si>
    <t>Предохранитель ПКТ103-6-100</t>
  </si>
  <si>
    <t>Разъединитель РНД</t>
  </si>
  <si>
    <t>Трансформатор тока ТОЛ</t>
  </si>
  <si>
    <t>Трансформатор напр.НТМИ</t>
  </si>
  <si>
    <t>Счетчики ЦЭ</t>
  </si>
  <si>
    <t>ТП-1 РУ-0,4 кВ</t>
  </si>
  <si>
    <t>Разъединитель  3 ф</t>
  </si>
  <si>
    <t>Предохранитель ПК</t>
  </si>
  <si>
    <t>ЩО-59</t>
  </si>
  <si>
    <r>
      <t>ТП-2</t>
    </r>
    <r>
      <rPr>
        <sz val="12"/>
        <rFont val="Arial"/>
        <family val="2"/>
      </rPr>
      <t xml:space="preserve"> РУ-6 кВ</t>
    </r>
  </si>
  <si>
    <t>Трансформатор ТМГ-630 кВА 6/0,4</t>
  </si>
  <si>
    <t>ТП-2 РУ-0,4 кВ</t>
  </si>
  <si>
    <t>Автомат А3144</t>
  </si>
  <si>
    <r>
      <t>ТП-3</t>
    </r>
    <r>
      <rPr>
        <sz val="12"/>
        <rFont val="Arial"/>
        <family val="2"/>
      </rPr>
      <t xml:space="preserve"> РУ-6 кВ</t>
    </r>
  </si>
  <si>
    <t>б/масла</t>
  </si>
  <si>
    <t>ТП-3 РУ-0,4 кВ</t>
  </si>
  <si>
    <t>АВМ20СВ</t>
  </si>
  <si>
    <r>
      <t>ТП-5</t>
    </r>
    <r>
      <rPr>
        <sz val="12"/>
        <rFont val="Arial"/>
        <family val="2"/>
      </rPr>
      <t xml:space="preserve"> РУ-6 кВ</t>
    </r>
  </si>
  <si>
    <t>Трансформатор ТС-560 кВА 6/0,4</t>
  </si>
  <si>
    <t>ТП-5 РУ-0,4 кВ</t>
  </si>
  <si>
    <r>
      <t>ТП-4</t>
    </r>
    <r>
      <rPr>
        <sz val="12"/>
        <rFont val="Arial"/>
        <family val="2"/>
      </rPr>
      <t xml:space="preserve"> РУ-6 кВ</t>
    </r>
  </si>
  <si>
    <t>Масляный выключатель КСО286</t>
  </si>
  <si>
    <t>ТП-4 РУ-0,4 кВ</t>
  </si>
  <si>
    <t>ЩО-70</t>
  </si>
  <si>
    <t>Кабельные линии 6 кВ</t>
  </si>
  <si>
    <t>Ввод №1 на ТП1  АСБ-6 3 х 70</t>
  </si>
  <si>
    <t>поврежд</t>
  </si>
  <si>
    <t>Ввод №2 на ТП1  АСБ-6 3 х 70</t>
  </si>
  <si>
    <t>к/л ТП1-ТП3 ААБЛ-10 3х95</t>
  </si>
  <si>
    <t>к/л ТП1-ТП2 АСБ-6   3х70</t>
  </si>
  <si>
    <t>к/л ТП1-ТП2   АСБ-6  3х70</t>
  </si>
  <si>
    <t>Вв.№3 на ТП3 ААБЛу-6  3х150</t>
  </si>
  <si>
    <t>к/л ТП3-ТП4 ААБЛу-10 3х185</t>
  </si>
  <si>
    <t>Вв.№4 на ТП4 2хААБЛу-6  3х240</t>
  </si>
  <si>
    <t>без напр</t>
  </si>
  <si>
    <t>Вв.№5 на ТП4 ААБЛу-6  3х150</t>
  </si>
  <si>
    <t>Вв.№6 на ТП5    линия отсутствует</t>
  </si>
  <si>
    <t>Кабельные линии 0,4 кВ отходящие</t>
  </si>
  <si>
    <t>ИТОГО трудоемкость</t>
  </si>
  <si>
    <t>ВСЕГО трудоемкость чел-ч/год</t>
  </si>
  <si>
    <t xml:space="preserve">Примечание: </t>
  </si>
  <si>
    <t>Кабельные линии 6 кВ на 1000м - осмотры производят раз в 3 мес.</t>
  </si>
  <si>
    <t>Воздушные линии 0,4 кВ -   осмотры проводят ежемесячно</t>
  </si>
  <si>
    <t>Главный энергетик</t>
  </si>
  <si>
    <t>А.Г.Сербинов</t>
  </si>
  <si>
    <t>на 2010 год</t>
  </si>
  <si>
    <t>на 2012 год</t>
  </si>
  <si>
    <t>На 2013 год</t>
  </si>
  <si>
    <t>На 2014 год</t>
  </si>
  <si>
    <t>Рем.сл.ед.об.</t>
  </si>
  <si>
    <t>осм.раз в 3 мес.</t>
  </si>
  <si>
    <t>ТО</t>
  </si>
  <si>
    <t>ежемес.осмотры</t>
  </si>
  <si>
    <t>ГРАФИК ППР ОСНОВНОГО ОБОРУДОВАНИЯ ПО ТП-8312 ООО  "ГРАНАТ"</t>
  </si>
  <si>
    <t>ТП-8312 РУ-10 кВ</t>
  </si>
  <si>
    <t>Трансформатор ТМЗ-1000 кВА</t>
  </si>
  <si>
    <t>Предохранитель ПКТ103-10-100</t>
  </si>
  <si>
    <t>Разъединитель РВ-10/1000</t>
  </si>
  <si>
    <t>Трансформатор тока ТНШЛ 1500/5</t>
  </si>
  <si>
    <t>Выключ. с приводом ВМГ-10</t>
  </si>
  <si>
    <t>Автомат В 1 АВМ 20 СВ 1500 А</t>
  </si>
  <si>
    <t>ТП-8312 РУ-0,4 кВ</t>
  </si>
  <si>
    <t>Автомат В 1 АВМ 20 СВ 400 А</t>
  </si>
  <si>
    <t>Распр.устр. ЩО на 10 авт.</t>
  </si>
  <si>
    <t>Счетчики САУ4</t>
  </si>
  <si>
    <t>ЩО уличного освещения</t>
  </si>
  <si>
    <t>ЩО собственных нужд</t>
  </si>
  <si>
    <t>Кабельные линии 10 кВ на 1000м</t>
  </si>
  <si>
    <t>ТП-8134- ТП-8312 ААБв3х150</t>
  </si>
  <si>
    <t>ТП-8213- ТП-8312 ААБв3х150</t>
  </si>
  <si>
    <t>Воздушные линии 0,4 кВ</t>
  </si>
  <si>
    <t>ВЛ- 1</t>
  </si>
  <si>
    <t>ВЛ- 2</t>
  </si>
  <si>
    <t>Кабельные линии 10 кВ на 1000м - осмотры производят раз в 3 мес.</t>
  </si>
  <si>
    <t>Энергетик</t>
  </si>
  <si>
    <t>И.Н.Иванов</t>
  </si>
  <si>
    <t>На 2015 год</t>
  </si>
  <si>
    <t>На 2016 год</t>
  </si>
  <si>
    <t>РП-445</t>
  </si>
  <si>
    <t>РВФ-10/600</t>
  </si>
  <si>
    <t>Трансформатор напр.НАМИ -10</t>
  </si>
  <si>
    <t>Масляный выключатель ВМГ-133-Г 600</t>
  </si>
  <si>
    <t>ТП 1252</t>
  </si>
  <si>
    <t>ВН10-630/20УЗ</t>
  </si>
  <si>
    <t>РВЗ-10/600</t>
  </si>
  <si>
    <t xml:space="preserve"> Трансформатор  ТМГ 1000 кВа  10/04</t>
  </si>
  <si>
    <t>Трансформатор напр.ЗНОЛ 0,6 -10</t>
  </si>
  <si>
    <t xml:space="preserve">Ячейки КСО-393 </t>
  </si>
  <si>
    <t xml:space="preserve">Ячейки Що-70 </t>
  </si>
  <si>
    <t>Трансформатор тока ТОЛ-10</t>
  </si>
  <si>
    <t>Трансформатор FTDO 1000 кВа  10/04</t>
  </si>
  <si>
    <t xml:space="preserve">Ячейки КСО- </t>
  </si>
  <si>
    <t>Рубильник РВН 250</t>
  </si>
  <si>
    <t>год</t>
  </si>
  <si>
    <t xml:space="preserve">Масляный выключатель </t>
  </si>
  <si>
    <t>Ячейки КСО</t>
  </si>
  <si>
    <t>Разъединитель РВФ-10/600</t>
  </si>
  <si>
    <t>трансформатор  ТМ 1000 КВА</t>
  </si>
  <si>
    <t>Автомат ВА</t>
  </si>
  <si>
    <t>РТП324 АТ Маркет</t>
  </si>
  <si>
    <t>ТП 3588</t>
  </si>
  <si>
    <t>трансформатор  ТМГ 630   кВА</t>
  </si>
  <si>
    <t>Разъединитель РВЗ-10/600</t>
  </si>
  <si>
    <t>Рубильник РЕ19-43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</si>
</sst>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2" fillId="0" borderId="13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9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9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6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23"/>
  <sheetViews>
    <sheetView tabSelected="1" zoomScale="87" zoomScaleNormal="87" workbookViewId="0" topLeftCell="A491">
      <selection activeCell="G516" sqref="G516:K517"/>
    </sheetView>
  </sheetViews>
  <sheetFormatPr defaultColWidth="9.140625" defaultRowHeight="12.75"/>
  <cols>
    <col min="1" max="1" width="5.00390625" style="0" customWidth="1"/>
    <col min="2" max="2" width="7.28125" style="0" customWidth="1"/>
    <col min="3" max="3" width="30.57421875" style="0" customWidth="1"/>
    <col min="4" max="4" width="5.421875" style="0" customWidth="1"/>
    <col min="5" max="5" width="4.57421875" style="0" customWidth="1"/>
    <col min="6" max="6" width="5.57421875" style="0" customWidth="1"/>
    <col min="7" max="7" width="3.8515625" style="0" customWidth="1"/>
    <col min="8" max="8" width="4.28125" style="0" customWidth="1"/>
    <col min="9" max="10" width="5.57421875" style="0" customWidth="1"/>
    <col min="11" max="11" width="6.28125" style="0" customWidth="1"/>
    <col min="12" max="12" width="6.140625" style="0" customWidth="1"/>
    <col min="13" max="13" width="5.8515625" style="0" customWidth="1"/>
    <col min="14" max="14" width="5.00390625" style="0" customWidth="1"/>
    <col min="15" max="15" width="4.8515625" style="0" customWidth="1"/>
    <col min="16" max="16" width="4.57421875" style="0" customWidth="1"/>
    <col min="17" max="17" width="4.421875" style="0" customWidth="1"/>
    <col min="18" max="18" width="4.28125" style="0" customWidth="1"/>
    <col min="19" max="19" width="4.7109375" style="0" customWidth="1"/>
    <col min="20" max="21" width="4.28125" style="0" customWidth="1"/>
    <col min="22" max="22" width="4.57421875" style="0" customWidth="1"/>
    <col min="23" max="23" width="6.57421875" style="0" customWidth="1"/>
    <col min="24" max="24" width="7.7109375" style="0" customWidth="1"/>
    <col min="25" max="25" width="8.140625" style="0" customWidth="1"/>
    <col min="26" max="26" width="5.421875" style="0" customWidth="1"/>
    <col min="27" max="27" width="37.421875" style="0" customWidth="1"/>
  </cols>
  <sheetData>
    <row r="1" spans="1:256" s="2" customFormat="1" ht="18">
      <c r="A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1</v>
      </c>
      <c r="R1" s="1"/>
      <c r="S1" s="1"/>
      <c r="T1" s="1"/>
      <c r="U1" s="1"/>
      <c r="V1" s="1"/>
      <c r="W1" s="1"/>
      <c r="X1" s="1"/>
      <c r="Y1" s="1"/>
      <c r="Z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27:149" ht="12.75"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</row>
    <row r="3" spans="1:256" s="2" customFormat="1" ht="15.75" customHeight="1">
      <c r="A3" s="31" t="s">
        <v>2</v>
      </c>
      <c r="B3" s="28" t="s">
        <v>3</v>
      </c>
      <c r="C3" s="32" t="s">
        <v>4</v>
      </c>
      <c r="D3" s="28" t="s">
        <v>5</v>
      </c>
      <c r="E3" s="33" t="s">
        <v>6</v>
      </c>
      <c r="F3" s="33"/>
      <c r="G3" s="28" t="s">
        <v>7</v>
      </c>
      <c r="H3" s="28"/>
      <c r="I3" s="27" t="s">
        <v>8</v>
      </c>
      <c r="J3" s="27"/>
      <c r="K3" s="28" t="s">
        <v>9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 t="s">
        <v>10</v>
      </c>
      <c r="X3" s="29"/>
      <c r="Y3" s="29"/>
      <c r="Z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17.25" customHeight="1">
      <c r="A4" s="31"/>
      <c r="B4" s="28"/>
      <c r="C4" s="32"/>
      <c r="D4" s="28"/>
      <c r="E4" s="4" t="s">
        <v>11</v>
      </c>
      <c r="F4" s="5" t="s">
        <v>12</v>
      </c>
      <c r="G4" s="4" t="s">
        <v>11</v>
      </c>
      <c r="H4" s="5" t="s">
        <v>12</v>
      </c>
      <c r="I4" s="3" t="s">
        <v>13</v>
      </c>
      <c r="J4" s="3" t="s">
        <v>14</v>
      </c>
      <c r="K4" s="6">
        <v>1</v>
      </c>
      <c r="L4" s="6">
        <v>2</v>
      </c>
      <c r="M4" s="6">
        <v>3</v>
      </c>
      <c r="N4" s="6">
        <v>4</v>
      </c>
      <c r="O4" s="6">
        <v>5</v>
      </c>
      <c r="P4" s="6">
        <v>6</v>
      </c>
      <c r="Q4" s="6">
        <v>7</v>
      </c>
      <c r="R4" s="7">
        <v>8</v>
      </c>
      <c r="S4" s="6">
        <v>9</v>
      </c>
      <c r="T4" s="7">
        <v>10</v>
      </c>
      <c r="U4" s="6">
        <v>11</v>
      </c>
      <c r="V4" s="6">
        <v>12</v>
      </c>
      <c r="W4" s="4" t="s">
        <v>11</v>
      </c>
      <c r="X4" s="5" t="s">
        <v>12</v>
      </c>
      <c r="Y4" s="4" t="s">
        <v>15</v>
      </c>
      <c r="Z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" customFormat="1" ht="15.75">
      <c r="A5" s="8"/>
      <c r="B5" s="8"/>
      <c r="C5" s="9" t="s">
        <v>16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" customFormat="1" ht="12.75">
      <c r="A6" s="10" t="s">
        <v>17</v>
      </c>
      <c r="B6" s="10"/>
      <c r="C6" s="10" t="s">
        <v>18</v>
      </c>
      <c r="D6" s="10">
        <v>1</v>
      </c>
      <c r="E6" s="10">
        <v>250</v>
      </c>
      <c r="F6" s="10">
        <v>50</v>
      </c>
      <c r="G6" s="10">
        <v>10</v>
      </c>
      <c r="H6" s="10">
        <v>8</v>
      </c>
      <c r="I6" s="10">
        <v>9</v>
      </c>
      <c r="J6" s="10">
        <f aca="true" t="shared" si="0" ref="J6:J53">I6*D6</f>
        <v>9</v>
      </c>
      <c r="K6" s="11"/>
      <c r="L6" s="11"/>
      <c r="M6" s="11"/>
      <c r="N6" s="11"/>
      <c r="O6" s="11"/>
      <c r="P6" s="11"/>
      <c r="Q6" s="10"/>
      <c r="R6" s="10">
        <v>50</v>
      </c>
      <c r="S6" s="11"/>
      <c r="T6" s="11"/>
      <c r="U6" s="10"/>
      <c r="V6" s="10"/>
      <c r="W6" s="10"/>
      <c r="X6" s="10">
        <f>SUM(K6:V6)</f>
        <v>50</v>
      </c>
      <c r="Y6" s="10">
        <f aca="true" t="shared" si="1" ref="Y6:Y53">12*5*F6*D6/100</f>
        <v>30</v>
      </c>
      <c r="Z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2" customFormat="1" ht="15" customHeight="1">
      <c r="A7" s="10" t="s">
        <v>19</v>
      </c>
      <c r="B7" s="10" t="s">
        <v>20</v>
      </c>
      <c r="C7" s="10" t="s">
        <v>18</v>
      </c>
      <c r="D7" s="10">
        <v>1</v>
      </c>
      <c r="E7" s="10">
        <v>250</v>
      </c>
      <c r="F7" s="10">
        <v>50</v>
      </c>
      <c r="G7" s="10">
        <v>10</v>
      </c>
      <c r="H7" s="10">
        <v>8</v>
      </c>
      <c r="I7" s="10">
        <v>9</v>
      </c>
      <c r="J7" s="10">
        <f t="shared" si="0"/>
        <v>9</v>
      </c>
      <c r="K7" s="10"/>
      <c r="L7" s="10"/>
      <c r="M7" s="10"/>
      <c r="N7" s="10"/>
      <c r="O7" s="12">
        <v>250</v>
      </c>
      <c r="P7" s="10"/>
      <c r="Q7" s="10"/>
      <c r="R7" s="10"/>
      <c r="S7" s="10"/>
      <c r="T7" s="10"/>
      <c r="U7" s="10"/>
      <c r="V7" s="10"/>
      <c r="W7" s="10">
        <v>250</v>
      </c>
      <c r="X7" s="10"/>
      <c r="Y7" s="10">
        <f t="shared" si="1"/>
        <v>30</v>
      </c>
      <c r="Z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" customFormat="1" ht="12.75">
      <c r="A8" s="10"/>
      <c r="B8" s="10"/>
      <c r="C8" s="10" t="s">
        <v>21</v>
      </c>
      <c r="D8" s="10">
        <v>6</v>
      </c>
      <c r="E8" s="10">
        <v>50</v>
      </c>
      <c r="F8" s="10">
        <v>15</v>
      </c>
      <c r="G8" s="10">
        <v>3</v>
      </c>
      <c r="H8" s="10">
        <v>8</v>
      </c>
      <c r="I8" s="10">
        <v>5</v>
      </c>
      <c r="J8" s="10">
        <f t="shared" si="0"/>
        <v>30</v>
      </c>
      <c r="K8" s="10"/>
      <c r="L8" s="10"/>
      <c r="M8" s="10"/>
      <c r="N8" s="10">
        <v>15</v>
      </c>
      <c r="O8" s="12">
        <v>50</v>
      </c>
      <c r="P8" s="10">
        <v>15</v>
      </c>
      <c r="Q8" s="10">
        <v>15</v>
      </c>
      <c r="R8" s="10">
        <v>15</v>
      </c>
      <c r="S8" s="10">
        <v>15</v>
      </c>
      <c r="T8" s="10"/>
      <c r="U8" s="10"/>
      <c r="V8" s="10"/>
      <c r="W8" s="10">
        <v>50</v>
      </c>
      <c r="X8" s="10">
        <v>75</v>
      </c>
      <c r="Y8" s="10">
        <f t="shared" si="1"/>
        <v>54</v>
      </c>
      <c r="Z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" customFormat="1" ht="12.75">
      <c r="A9" s="10"/>
      <c r="B9" s="10"/>
      <c r="C9" s="10" t="s">
        <v>22</v>
      </c>
      <c r="D9" s="10">
        <v>2</v>
      </c>
      <c r="E9" s="10">
        <v>10</v>
      </c>
      <c r="F9" s="10">
        <v>3</v>
      </c>
      <c r="G9" s="10">
        <v>3</v>
      </c>
      <c r="H9" s="10">
        <v>8</v>
      </c>
      <c r="I9" s="10">
        <v>5</v>
      </c>
      <c r="J9" s="10">
        <f t="shared" si="0"/>
        <v>10</v>
      </c>
      <c r="K9" s="10"/>
      <c r="L9" s="10"/>
      <c r="M9" s="10"/>
      <c r="N9" s="10"/>
      <c r="O9" s="12">
        <v>10</v>
      </c>
      <c r="P9" s="10"/>
      <c r="Q9" s="10"/>
      <c r="R9" s="10"/>
      <c r="S9" s="10">
        <v>3</v>
      </c>
      <c r="T9" s="10"/>
      <c r="U9" s="10"/>
      <c r="V9" s="10"/>
      <c r="W9" s="10">
        <v>10</v>
      </c>
      <c r="X9" s="10">
        <v>3</v>
      </c>
      <c r="Y9" s="10">
        <f t="shared" si="1"/>
        <v>3.6</v>
      </c>
      <c r="Z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2" customFormat="1" ht="12.75">
      <c r="A10" s="10"/>
      <c r="B10" s="10"/>
      <c r="C10" s="10" t="s">
        <v>23</v>
      </c>
      <c r="D10" s="10">
        <v>24</v>
      </c>
      <c r="E10" s="10">
        <v>12</v>
      </c>
      <c r="F10" s="10">
        <v>3</v>
      </c>
      <c r="G10" s="10">
        <v>3</v>
      </c>
      <c r="H10" s="10">
        <v>8</v>
      </c>
      <c r="I10" s="10">
        <v>1.5</v>
      </c>
      <c r="J10" s="10">
        <f t="shared" si="0"/>
        <v>36</v>
      </c>
      <c r="K10" s="10"/>
      <c r="L10" s="10">
        <v>9</v>
      </c>
      <c r="M10" s="10">
        <v>9</v>
      </c>
      <c r="N10" s="10">
        <v>9</v>
      </c>
      <c r="O10" s="12">
        <v>36</v>
      </c>
      <c r="P10" s="10">
        <v>9</v>
      </c>
      <c r="Q10" s="10">
        <v>9</v>
      </c>
      <c r="R10" s="10">
        <v>9</v>
      </c>
      <c r="S10" s="10">
        <v>9</v>
      </c>
      <c r="T10" s="10">
        <v>9</v>
      </c>
      <c r="U10" s="10">
        <v>9</v>
      </c>
      <c r="V10" s="10">
        <v>9</v>
      </c>
      <c r="W10" s="10">
        <v>36</v>
      </c>
      <c r="X10" s="10">
        <v>90</v>
      </c>
      <c r="Y10" s="10">
        <f t="shared" si="1"/>
        <v>43.2</v>
      </c>
      <c r="Z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2" customFormat="1" ht="12.75">
      <c r="A11" s="10"/>
      <c r="B11" s="10"/>
      <c r="C11" s="10" t="s">
        <v>24</v>
      </c>
      <c r="D11" s="10">
        <v>12</v>
      </c>
      <c r="E11" s="10">
        <v>8</v>
      </c>
      <c r="F11" s="10">
        <v>3</v>
      </c>
      <c r="G11" s="10">
        <v>5</v>
      </c>
      <c r="H11" s="10">
        <v>1</v>
      </c>
      <c r="I11" s="10">
        <v>1</v>
      </c>
      <c r="J11" s="10">
        <f t="shared" si="0"/>
        <v>12</v>
      </c>
      <c r="K11" s="10"/>
      <c r="L11" s="10">
        <v>36</v>
      </c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>
        <f>SUM(K11:V11)</f>
        <v>36</v>
      </c>
      <c r="Y11" s="10">
        <f t="shared" si="1"/>
        <v>21.6</v>
      </c>
      <c r="Z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" customFormat="1" ht="16.5" customHeight="1">
      <c r="A12" s="10"/>
      <c r="B12" s="10"/>
      <c r="C12" s="10" t="s">
        <v>25</v>
      </c>
      <c r="D12" s="10">
        <v>2</v>
      </c>
      <c r="E12" s="10">
        <v>16</v>
      </c>
      <c r="F12" s="10">
        <v>6</v>
      </c>
      <c r="G12" s="10">
        <v>5</v>
      </c>
      <c r="H12" s="10">
        <v>1</v>
      </c>
      <c r="I12" s="10">
        <v>1</v>
      </c>
      <c r="J12" s="10">
        <f t="shared" si="0"/>
        <v>2</v>
      </c>
      <c r="K12" s="10"/>
      <c r="L12" s="10">
        <v>12</v>
      </c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>
        <f>SUM(K12:V12)</f>
        <v>12</v>
      </c>
      <c r="Y12" s="10">
        <f t="shared" si="1"/>
        <v>7.2</v>
      </c>
      <c r="Z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" customFormat="1" ht="12.75">
      <c r="A13" s="10"/>
      <c r="B13" s="10"/>
      <c r="C13" s="10" t="s">
        <v>26</v>
      </c>
      <c r="D13" s="10">
        <v>2</v>
      </c>
      <c r="E13" s="10">
        <v>18</v>
      </c>
      <c r="F13" s="10">
        <v>1.4</v>
      </c>
      <c r="G13" s="10">
        <v>10</v>
      </c>
      <c r="H13" s="10">
        <v>1</v>
      </c>
      <c r="I13" s="10">
        <v>1.2</v>
      </c>
      <c r="J13" s="10">
        <f t="shared" si="0"/>
        <v>2.4</v>
      </c>
      <c r="K13" s="10"/>
      <c r="L13" s="10">
        <v>2.8</v>
      </c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>
        <f>SUM(K13:V13)</f>
        <v>2.8</v>
      </c>
      <c r="Y13" s="10">
        <f t="shared" si="1"/>
        <v>1.68</v>
      </c>
      <c r="Z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2" customFormat="1" ht="16.5" customHeight="1">
      <c r="A14" s="10"/>
      <c r="B14" s="10"/>
      <c r="C14" s="13" t="s">
        <v>27</v>
      </c>
      <c r="D14" s="10"/>
      <c r="E14" s="10"/>
      <c r="F14" s="10"/>
      <c r="G14" s="10"/>
      <c r="H14" s="10"/>
      <c r="I14" s="10"/>
      <c r="J14" s="10">
        <f t="shared" si="0"/>
        <v>0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>
        <f>SUM(K14:V14)</f>
        <v>0</v>
      </c>
      <c r="Y14" s="10">
        <f t="shared" si="1"/>
        <v>0</v>
      </c>
      <c r="Z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13.5" customHeight="1">
      <c r="A15" s="10"/>
      <c r="B15" s="10"/>
      <c r="C15" s="10" t="s">
        <v>28</v>
      </c>
      <c r="D15" s="10">
        <v>19</v>
      </c>
      <c r="E15" s="10">
        <v>12</v>
      </c>
      <c r="F15" s="10">
        <v>3</v>
      </c>
      <c r="G15" s="10">
        <v>3</v>
      </c>
      <c r="H15" s="10">
        <v>1</v>
      </c>
      <c r="I15" s="10">
        <v>1.5</v>
      </c>
      <c r="J15" s="10">
        <f t="shared" si="0"/>
        <v>28.5</v>
      </c>
      <c r="K15" s="10"/>
      <c r="L15" s="10"/>
      <c r="M15" s="10">
        <v>9</v>
      </c>
      <c r="N15" s="10">
        <v>9</v>
      </c>
      <c r="O15" s="12">
        <v>36</v>
      </c>
      <c r="P15" s="10">
        <v>9</v>
      </c>
      <c r="Q15" s="10">
        <v>9</v>
      </c>
      <c r="R15" s="10">
        <v>12</v>
      </c>
      <c r="S15" s="10"/>
      <c r="T15" s="10"/>
      <c r="U15" s="10"/>
      <c r="V15" s="10"/>
      <c r="W15" s="10">
        <v>36</v>
      </c>
      <c r="X15" s="10">
        <v>48</v>
      </c>
      <c r="Y15" s="10">
        <f t="shared" si="1"/>
        <v>34.2</v>
      </c>
      <c r="Z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2" customFormat="1" ht="12.75">
      <c r="A16" s="10"/>
      <c r="B16" s="10"/>
      <c r="C16" s="10" t="s">
        <v>29</v>
      </c>
      <c r="D16" s="10">
        <v>16</v>
      </c>
      <c r="E16" s="10">
        <v>12</v>
      </c>
      <c r="F16" s="10">
        <v>3</v>
      </c>
      <c r="G16" s="10">
        <v>3</v>
      </c>
      <c r="H16" s="10">
        <v>1</v>
      </c>
      <c r="I16" s="10">
        <v>0.5</v>
      </c>
      <c r="J16" s="10">
        <f t="shared" si="0"/>
        <v>8</v>
      </c>
      <c r="K16" s="10">
        <v>3</v>
      </c>
      <c r="L16" s="10">
        <v>9</v>
      </c>
      <c r="M16" s="10"/>
      <c r="N16" s="10"/>
      <c r="O16" s="10"/>
      <c r="P16" s="10"/>
      <c r="Q16" s="10"/>
      <c r="R16" s="10"/>
      <c r="S16" s="10">
        <v>9</v>
      </c>
      <c r="T16" s="10">
        <v>9</v>
      </c>
      <c r="U16" s="10">
        <v>9</v>
      </c>
      <c r="V16" s="10">
        <v>9</v>
      </c>
      <c r="W16" s="10"/>
      <c r="X16" s="10">
        <f>SUM(K16:V16)</f>
        <v>48</v>
      </c>
      <c r="Y16" s="10">
        <f t="shared" si="1"/>
        <v>28.8</v>
      </c>
      <c r="Z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2" customFormat="1" ht="12.75">
      <c r="A17" s="10"/>
      <c r="B17" s="10"/>
      <c r="C17" s="10" t="s">
        <v>30</v>
      </c>
      <c r="D17" s="10">
        <v>7</v>
      </c>
      <c r="E17" s="10">
        <v>19</v>
      </c>
      <c r="F17" s="10">
        <v>4.5</v>
      </c>
      <c r="G17" s="10">
        <v>3</v>
      </c>
      <c r="H17" s="10">
        <v>1</v>
      </c>
      <c r="I17" s="10">
        <v>1.5</v>
      </c>
      <c r="J17" s="10">
        <f t="shared" si="0"/>
        <v>10.5</v>
      </c>
      <c r="K17" s="10">
        <v>4.5</v>
      </c>
      <c r="L17" s="10">
        <v>4.5</v>
      </c>
      <c r="M17" s="10">
        <v>4.5</v>
      </c>
      <c r="N17" s="10">
        <v>4.5</v>
      </c>
      <c r="O17" s="10"/>
      <c r="P17" s="10">
        <v>4.5</v>
      </c>
      <c r="Q17" s="10">
        <v>4.5</v>
      </c>
      <c r="R17" s="10"/>
      <c r="S17" s="10"/>
      <c r="T17" s="10">
        <v>4.5</v>
      </c>
      <c r="U17" s="10"/>
      <c r="V17" s="10"/>
      <c r="W17" s="10"/>
      <c r="X17" s="10">
        <f>SUM(K17:V17)</f>
        <v>31.5</v>
      </c>
      <c r="Y17" s="10">
        <f t="shared" si="1"/>
        <v>18.9</v>
      </c>
      <c r="Z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2" customFormat="1" ht="15.75">
      <c r="A18" s="8"/>
      <c r="B18" s="10"/>
      <c r="C18" s="9" t="s">
        <v>31</v>
      </c>
      <c r="D18" s="10"/>
      <c r="E18" s="10"/>
      <c r="F18" s="10"/>
      <c r="G18" s="10"/>
      <c r="H18" s="10"/>
      <c r="I18" s="10"/>
      <c r="J18" s="10">
        <f t="shared" si="0"/>
        <v>0</v>
      </c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>
        <f>SUM(K18:V18)</f>
        <v>0</v>
      </c>
      <c r="Y18" s="10">
        <f t="shared" si="1"/>
        <v>0</v>
      </c>
      <c r="Z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2" customFormat="1" ht="12.75">
      <c r="A19" s="10" t="s">
        <v>17</v>
      </c>
      <c r="B19" s="10"/>
      <c r="C19" s="10" t="s">
        <v>32</v>
      </c>
      <c r="D19" s="10">
        <v>1</v>
      </c>
      <c r="E19" s="10">
        <v>250</v>
      </c>
      <c r="F19" s="10">
        <v>50</v>
      </c>
      <c r="G19" s="10">
        <v>10</v>
      </c>
      <c r="H19" s="10">
        <v>8</v>
      </c>
      <c r="I19" s="10">
        <v>9</v>
      </c>
      <c r="J19" s="10">
        <f t="shared" si="0"/>
        <v>9</v>
      </c>
      <c r="K19" s="10"/>
      <c r="L19" s="10"/>
      <c r="M19" s="10">
        <v>50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>
        <f>SUM(K19:V19)</f>
        <v>50</v>
      </c>
      <c r="Y19" s="10">
        <f t="shared" si="1"/>
        <v>30</v>
      </c>
      <c r="Z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2" customFormat="1" ht="12.75">
      <c r="A20" s="10" t="s">
        <v>19</v>
      </c>
      <c r="B20" s="10" t="s">
        <v>20</v>
      </c>
      <c r="C20" s="10" t="s">
        <v>32</v>
      </c>
      <c r="D20" s="10">
        <v>1</v>
      </c>
      <c r="E20" s="10">
        <v>250</v>
      </c>
      <c r="F20" s="10">
        <v>50</v>
      </c>
      <c r="G20" s="10">
        <v>10</v>
      </c>
      <c r="H20" s="10">
        <v>8</v>
      </c>
      <c r="I20" s="10">
        <v>9</v>
      </c>
      <c r="J20" s="10">
        <f t="shared" si="0"/>
        <v>9</v>
      </c>
      <c r="K20" s="10"/>
      <c r="L20" s="10"/>
      <c r="M20" s="10"/>
      <c r="N20" s="10"/>
      <c r="O20" s="10"/>
      <c r="P20" s="10"/>
      <c r="Q20" s="10"/>
      <c r="R20" s="10"/>
      <c r="S20" s="12">
        <v>250</v>
      </c>
      <c r="T20" s="10"/>
      <c r="U20" s="10"/>
      <c r="V20" s="10"/>
      <c r="W20" s="10">
        <v>250</v>
      </c>
      <c r="X20" s="10">
        <v>0</v>
      </c>
      <c r="Y20" s="10">
        <f t="shared" si="1"/>
        <v>30</v>
      </c>
      <c r="Z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2" customFormat="1" ht="15">
      <c r="A21" s="10"/>
      <c r="B21" s="10"/>
      <c r="C21" s="13" t="s">
        <v>33</v>
      </c>
      <c r="D21" s="10"/>
      <c r="E21" s="10"/>
      <c r="F21" s="10"/>
      <c r="G21" s="10"/>
      <c r="H21" s="10"/>
      <c r="I21" s="10"/>
      <c r="J21" s="10">
        <f t="shared" si="0"/>
        <v>0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>
        <f aca="true" t="shared" si="2" ref="X21:X54">SUM(K21:V21)</f>
        <v>0</v>
      </c>
      <c r="Y21" s="10">
        <f t="shared" si="1"/>
        <v>0</v>
      </c>
      <c r="Z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2" customFormat="1" ht="12.75">
      <c r="A22" s="10"/>
      <c r="B22" s="10"/>
      <c r="C22" s="10" t="s">
        <v>34</v>
      </c>
      <c r="D22" s="10">
        <v>14</v>
      </c>
      <c r="E22" s="10">
        <v>12</v>
      </c>
      <c r="F22" s="10">
        <v>3</v>
      </c>
      <c r="G22" s="10">
        <v>3</v>
      </c>
      <c r="H22" s="10">
        <v>1</v>
      </c>
      <c r="I22" s="10">
        <v>1.5</v>
      </c>
      <c r="J22" s="10">
        <f t="shared" si="0"/>
        <v>21</v>
      </c>
      <c r="K22" s="10">
        <v>12</v>
      </c>
      <c r="L22" s="10">
        <v>15</v>
      </c>
      <c r="M22" s="10">
        <v>15</v>
      </c>
      <c r="N22" s="10"/>
      <c r="O22" s="10"/>
      <c r="P22" s="10"/>
      <c r="Q22" s="10"/>
      <c r="R22" s="10"/>
      <c r="S22" s="10"/>
      <c r="T22" s="10">
        <v>14</v>
      </c>
      <c r="U22" s="10">
        <v>15</v>
      </c>
      <c r="V22" s="10">
        <v>15</v>
      </c>
      <c r="W22" s="10"/>
      <c r="X22" s="10">
        <f t="shared" si="2"/>
        <v>86</v>
      </c>
      <c r="Y22" s="10">
        <f t="shared" si="1"/>
        <v>25.2</v>
      </c>
      <c r="Z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2" customFormat="1" ht="15.75">
      <c r="A23" s="8"/>
      <c r="B23" s="10"/>
      <c r="C23" s="9" t="s">
        <v>35</v>
      </c>
      <c r="D23" s="8"/>
      <c r="E23" s="8"/>
      <c r="F23" s="8"/>
      <c r="G23" s="8"/>
      <c r="H23" s="8"/>
      <c r="I23" s="8"/>
      <c r="J23" s="10">
        <f t="shared" si="0"/>
        <v>0</v>
      </c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>
        <f t="shared" si="2"/>
        <v>0</v>
      </c>
      <c r="Y23" s="10">
        <f t="shared" si="1"/>
        <v>0</v>
      </c>
      <c r="Z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" customFormat="1" ht="12.75">
      <c r="A24" s="10" t="s">
        <v>17</v>
      </c>
      <c r="B24" s="10"/>
      <c r="C24" s="10" t="s">
        <v>18</v>
      </c>
      <c r="D24" s="10">
        <v>1</v>
      </c>
      <c r="E24" s="10">
        <v>250</v>
      </c>
      <c r="F24" s="10">
        <v>50</v>
      </c>
      <c r="G24" s="10">
        <v>10</v>
      </c>
      <c r="H24" s="10">
        <v>8</v>
      </c>
      <c r="I24" s="10">
        <v>9</v>
      </c>
      <c r="J24" s="10">
        <f t="shared" si="0"/>
        <v>9</v>
      </c>
      <c r="K24" s="10"/>
      <c r="L24" s="10"/>
      <c r="M24" s="10"/>
      <c r="N24" s="10">
        <v>50</v>
      </c>
      <c r="O24" s="10"/>
      <c r="P24" s="10"/>
      <c r="Q24" s="10"/>
      <c r="R24" s="10"/>
      <c r="S24" s="10"/>
      <c r="T24" s="10"/>
      <c r="U24" s="10"/>
      <c r="V24" s="10"/>
      <c r="W24" s="10"/>
      <c r="X24" s="10">
        <f t="shared" si="2"/>
        <v>50</v>
      </c>
      <c r="Y24" s="10">
        <f t="shared" si="1"/>
        <v>30</v>
      </c>
      <c r="Z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" customFormat="1" ht="15" customHeight="1">
      <c r="A25" s="10" t="s">
        <v>19</v>
      </c>
      <c r="B25" s="10" t="s">
        <v>36</v>
      </c>
      <c r="C25" s="10" t="s">
        <v>18</v>
      </c>
      <c r="D25" s="10">
        <v>1</v>
      </c>
      <c r="E25" s="10">
        <v>250</v>
      </c>
      <c r="F25" s="10">
        <v>50</v>
      </c>
      <c r="G25" s="10">
        <v>10</v>
      </c>
      <c r="H25" s="10">
        <v>8</v>
      </c>
      <c r="I25" s="10">
        <v>9</v>
      </c>
      <c r="J25" s="10">
        <f t="shared" si="0"/>
        <v>9</v>
      </c>
      <c r="K25" s="10">
        <v>50</v>
      </c>
      <c r="L25" s="10"/>
      <c r="M25" s="10"/>
      <c r="N25" s="10"/>
      <c r="O25" s="10"/>
      <c r="P25" s="10"/>
      <c r="Q25" s="10"/>
      <c r="R25" s="10"/>
      <c r="S25" s="10"/>
      <c r="T25" s="10"/>
      <c r="U25" s="10">
        <v>50</v>
      </c>
      <c r="V25" s="10"/>
      <c r="W25" s="10"/>
      <c r="X25" s="10">
        <f t="shared" si="2"/>
        <v>100</v>
      </c>
      <c r="Y25" s="10">
        <f t="shared" si="1"/>
        <v>30</v>
      </c>
      <c r="Z25"/>
      <c r="AA25" s="14"/>
      <c r="AC25" s="14"/>
      <c r="AD25" s="14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2" customFormat="1" ht="15">
      <c r="A26" s="10"/>
      <c r="B26" s="10"/>
      <c r="C26" s="10" t="s">
        <v>21</v>
      </c>
      <c r="D26" s="10">
        <v>8</v>
      </c>
      <c r="E26" s="10">
        <v>50</v>
      </c>
      <c r="F26" s="10">
        <v>15</v>
      </c>
      <c r="G26" s="10">
        <v>3</v>
      </c>
      <c r="H26" s="10">
        <v>8</v>
      </c>
      <c r="I26" s="10">
        <v>5</v>
      </c>
      <c r="J26" s="10">
        <f t="shared" si="0"/>
        <v>40</v>
      </c>
      <c r="K26" s="10">
        <v>30</v>
      </c>
      <c r="L26" s="10">
        <v>30</v>
      </c>
      <c r="M26" s="10">
        <v>30</v>
      </c>
      <c r="N26" s="10">
        <v>30</v>
      </c>
      <c r="O26" s="10"/>
      <c r="P26" s="10"/>
      <c r="Q26" s="10"/>
      <c r="R26" s="10"/>
      <c r="S26" s="10"/>
      <c r="T26" s="10">
        <v>30</v>
      </c>
      <c r="U26" s="10">
        <v>30</v>
      </c>
      <c r="V26" s="10">
        <v>30</v>
      </c>
      <c r="W26" s="10"/>
      <c r="X26" s="10">
        <f t="shared" si="2"/>
        <v>210</v>
      </c>
      <c r="Y26" s="10">
        <f t="shared" si="1"/>
        <v>72</v>
      </c>
      <c r="Z26"/>
      <c r="AA26" s="15"/>
      <c r="AB26" s="15"/>
      <c r="AC26" s="15"/>
      <c r="AD26" s="15"/>
      <c r="AE26" s="15"/>
      <c r="AF26" s="15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2" customFormat="1" ht="15">
      <c r="A27" s="10"/>
      <c r="B27" s="10"/>
      <c r="C27" s="10" t="s">
        <v>22</v>
      </c>
      <c r="D27" s="10">
        <v>2</v>
      </c>
      <c r="E27" s="10">
        <v>10</v>
      </c>
      <c r="F27" s="10">
        <v>3</v>
      </c>
      <c r="G27" s="10">
        <v>3</v>
      </c>
      <c r="H27" s="10">
        <v>8</v>
      </c>
      <c r="I27" s="10">
        <v>5</v>
      </c>
      <c r="J27" s="10">
        <f t="shared" si="0"/>
        <v>10</v>
      </c>
      <c r="K27" s="10">
        <v>6</v>
      </c>
      <c r="L27" s="10"/>
      <c r="M27" s="10"/>
      <c r="N27" s="10"/>
      <c r="O27" s="10"/>
      <c r="P27" s="10"/>
      <c r="Q27" s="10"/>
      <c r="R27" s="10"/>
      <c r="S27" s="10"/>
      <c r="T27" s="10">
        <v>6</v>
      </c>
      <c r="U27" s="10"/>
      <c r="V27" s="10"/>
      <c r="W27" s="10"/>
      <c r="X27" s="10">
        <f t="shared" si="2"/>
        <v>12</v>
      </c>
      <c r="Y27" s="10">
        <f t="shared" si="1"/>
        <v>3.6</v>
      </c>
      <c r="Z27"/>
      <c r="AA27" s="15"/>
      <c r="AB27" s="15"/>
      <c r="AC27" s="15"/>
      <c r="AD27" s="15"/>
      <c r="AE27" s="15"/>
      <c r="AF27" s="15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2" customFormat="1" ht="15">
      <c r="A28" s="10"/>
      <c r="B28" s="10"/>
      <c r="C28" s="10" t="s">
        <v>23</v>
      </c>
      <c r="D28" s="10">
        <v>32</v>
      </c>
      <c r="E28" s="10">
        <v>12</v>
      </c>
      <c r="F28" s="10">
        <v>3</v>
      </c>
      <c r="G28" s="10">
        <v>3</v>
      </c>
      <c r="H28" s="10">
        <v>8</v>
      </c>
      <c r="I28" s="10">
        <v>1.5</v>
      </c>
      <c r="J28" s="10">
        <f t="shared" si="0"/>
        <v>48</v>
      </c>
      <c r="K28" s="10">
        <v>18</v>
      </c>
      <c r="L28" s="10">
        <v>18</v>
      </c>
      <c r="M28" s="10">
        <v>18</v>
      </c>
      <c r="N28" s="10">
        <v>18</v>
      </c>
      <c r="O28" s="10"/>
      <c r="P28" s="10">
        <v>24</v>
      </c>
      <c r="Q28" s="10"/>
      <c r="R28" s="10"/>
      <c r="S28" s="10"/>
      <c r="T28" s="10">
        <v>18</v>
      </c>
      <c r="U28" s="10">
        <v>18</v>
      </c>
      <c r="V28" s="10">
        <v>18</v>
      </c>
      <c r="W28" s="10"/>
      <c r="X28" s="10">
        <f t="shared" si="2"/>
        <v>150</v>
      </c>
      <c r="Y28" s="10">
        <f t="shared" si="1"/>
        <v>57.6</v>
      </c>
      <c r="Z28"/>
      <c r="AA28" s="15"/>
      <c r="AB28" s="15"/>
      <c r="AC28" s="15"/>
      <c r="AD28" s="15"/>
      <c r="AE28" s="15"/>
      <c r="AF28" s="15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2" customFormat="1" ht="15">
      <c r="A29" s="10"/>
      <c r="B29" s="10"/>
      <c r="C29" s="10" t="s">
        <v>24</v>
      </c>
      <c r="D29" s="10">
        <v>16</v>
      </c>
      <c r="E29" s="10">
        <v>8</v>
      </c>
      <c r="F29" s="10">
        <v>3</v>
      </c>
      <c r="G29" s="10">
        <v>5</v>
      </c>
      <c r="H29" s="10">
        <v>1</v>
      </c>
      <c r="I29" s="10">
        <v>1</v>
      </c>
      <c r="J29" s="10">
        <f t="shared" si="0"/>
        <v>16</v>
      </c>
      <c r="K29" s="10">
        <v>48</v>
      </c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>
        <f t="shared" si="2"/>
        <v>48</v>
      </c>
      <c r="Y29" s="10">
        <f t="shared" si="1"/>
        <v>28.8</v>
      </c>
      <c r="Z29"/>
      <c r="AA29" s="15"/>
      <c r="AB29" s="15"/>
      <c r="AC29" s="15"/>
      <c r="AD29" s="15"/>
      <c r="AE29" s="15"/>
      <c r="AF29" s="15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2" customFormat="1" ht="15">
      <c r="A30" s="10"/>
      <c r="B30" s="10"/>
      <c r="C30" s="10" t="s">
        <v>25</v>
      </c>
      <c r="D30" s="10">
        <v>2</v>
      </c>
      <c r="E30" s="10">
        <v>16</v>
      </c>
      <c r="F30" s="10">
        <v>6</v>
      </c>
      <c r="G30" s="10">
        <v>5</v>
      </c>
      <c r="H30" s="10">
        <v>1</v>
      </c>
      <c r="I30" s="10">
        <v>1</v>
      </c>
      <c r="J30" s="10">
        <f t="shared" si="0"/>
        <v>2</v>
      </c>
      <c r="K30" s="10">
        <v>18</v>
      </c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>
        <f t="shared" si="2"/>
        <v>18</v>
      </c>
      <c r="Y30" s="10">
        <f t="shared" si="1"/>
        <v>7.2</v>
      </c>
      <c r="Z30"/>
      <c r="AA30" s="15"/>
      <c r="AB30" s="15"/>
      <c r="AC30" s="15"/>
      <c r="AD30" s="15"/>
      <c r="AE30" s="15"/>
      <c r="AF30" s="15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2" customFormat="1" ht="18" customHeight="1">
      <c r="A31" s="10"/>
      <c r="B31" s="10"/>
      <c r="C31" s="13" t="s">
        <v>37</v>
      </c>
      <c r="D31" s="10"/>
      <c r="E31" s="10"/>
      <c r="F31" s="10"/>
      <c r="G31" s="10"/>
      <c r="H31" s="10"/>
      <c r="I31" s="10"/>
      <c r="J31" s="10">
        <f t="shared" si="0"/>
        <v>0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>
        <f t="shared" si="2"/>
        <v>0</v>
      </c>
      <c r="Y31" s="10">
        <f t="shared" si="1"/>
        <v>0</v>
      </c>
      <c r="Z31"/>
      <c r="AA31" s="34"/>
      <c r="AB31" s="34"/>
      <c r="AC31" s="34"/>
      <c r="AD31" s="34"/>
      <c r="AE31" s="34"/>
      <c r="AF31" s="34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2" customFormat="1" ht="15.75" customHeight="1">
      <c r="A32" s="10"/>
      <c r="B32" s="10"/>
      <c r="C32" s="10" t="s">
        <v>28</v>
      </c>
      <c r="D32" s="10">
        <v>2</v>
      </c>
      <c r="E32" s="10">
        <v>12</v>
      </c>
      <c r="F32" s="10">
        <v>3</v>
      </c>
      <c r="G32" s="10">
        <v>3</v>
      </c>
      <c r="H32" s="10">
        <v>1</v>
      </c>
      <c r="I32" s="10">
        <v>1.5</v>
      </c>
      <c r="J32" s="10">
        <f t="shared" si="0"/>
        <v>3</v>
      </c>
      <c r="K32" s="10"/>
      <c r="L32" s="10"/>
      <c r="M32" s="10"/>
      <c r="N32" s="10"/>
      <c r="O32" s="10"/>
      <c r="P32" s="10"/>
      <c r="Q32" s="10">
        <v>6</v>
      </c>
      <c r="R32" s="10"/>
      <c r="S32" s="10"/>
      <c r="T32" s="10"/>
      <c r="U32" s="10"/>
      <c r="V32" s="10"/>
      <c r="W32" s="10"/>
      <c r="X32" s="10">
        <f t="shared" si="2"/>
        <v>6</v>
      </c>
      <c r="Y32" s="10">
        <f t="shared" si="1"/>
        <v>3.6</v>
      </c>
      <c r="Z32"/>
      <c r="AA32" s="35"/>
      <c r="AB32" s="35"/>
      <c r="AC32" s="35"/>
      <c r="AD32" s="35"/>
      <c r="AE32" s="35"/>
      <c r="AF32" s="35"/>
      <c r="AG32" s="35"/>
      <c r="AH32" s="35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2" customFormat="1" ht="16.5" customHeight="1">
      <c r="A33" s="10"/>
      <c r="B33" s="10"/>
      <c r="C33" s="10" t="s">
        <v>29</v>
      </c>
      <c r="D33" s="10">
        <v>2</v>
      </c>
      <c r="E33" s="10">
        <v>12</v>
      </c>
      <c r="F33" s="10">
        <v>3</v>
      </c>
      <c r="G33" s="10">
        <v>3</v>
      </c>
      <c r="H33" s="10">
        <v>1</v>
      </c>
      <c r="I33" s="10">
        <v>0.5</v>
      </c>
      <c r="J33" s="10">
        <f t="shared" si="0"/>
        <v>1</v>
      </c>
      <c r="K33" s="10"/>
      <c r="L33" s="10"/>
      <c r="M33" s="10"/>
      <c r="N33" s="10"/>
      <c r="O33" s="10"/>
      <c r="P33" s="10"/>
      <c r="Q33" s="10">
        <v>6</v>
      </c>
      <c r="R33" s="10"/>
      <c r="S33" s="10"/>
      <c r="T33" s="10"/>
      <c r="U33" s="10"/>
      <c r="V33" s="10"/>
      <c r="W33" s="10"/>
      <c r="X33" s="10">
        <f t="shared" si="2"/>
        <v>6</v>
      </c>
      <c r="Y33" s="10">
        <f t="shared" si="1"/>
        <v>3.6</v>
      </c>
      <c r="Z33"/>
      <c r="AA33" s="16"/>
      <c r="AB33" s="17"/>
      <c r="AC33" s="17"/>
      <c r="AD33" s="17"/>
      <c r="AE33" s="17"/>
      <c r="AF33" s="17"/>
      <c r="AG33" s="17"/>
      <c r="AH33" s="17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2" customFormat="1" ht="12.75">
      <c r="A34" s="10"/>
      <c r="B34" s="10"/>
      <c r="C34" s="10" t="s">
        <v>38</v>
      </c>
      <c r="D34" s="10">
        <v>13</v>
      </c>
      <c r="E34" s="10">
        <v>12</v>
      </c>
      <c r="F34" s="10">
        <v>3</v>
      </c>
      <c r="G34" s="10">
        <v>3</v>
      </c>
      <c r="H34" s="10">
        <v>1</v>
      </c>
      <c r="I34" s="10">
        <v>1.5</v>
      </c>
      <c r="J34" s="10">
        <f t="shared" si="0"/>
        <v>19.5</v>
      </c>
      <c r="K34" s="10"/>
      <c r="L34" s="10"/>
      <c r="M34" s="10"/>
      <c r="N34" s="10"/>
      <c r="O34" s="10"/>
      <c r="P34" s="10"/>
      <c r="Q34" s="10">
        <v>39</v>
      </c>
      <c r="R34" s="10"/>
      <c r="S34" s="10"/>
      <c r="T34" s="10"/>
      <c r="U34" s="10"/>
      <c r="V34" s="10"/>
      <c r="W34" s="10"/>
      <c r="X34" s="10">
        <f t="shared" si="2"/>
        <v>39</v>
      </c>
      <c r="Y34" s="10">
        <f t="shared" si="1"/>
        <v>23.4</v>
      </c>
      <c r="Z34"/>
      <c r="AA34" s="18"/>
      <c r="AB34" s="17"/>
      <c r="AG34" s="17"/>
      <c r="AH34" s="17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" customFormat="1" ht="15.75">
      <c r="A35" s="8"/>
      <c r="B35" s="10"/>
      <c r="C35" s="9" t="s">
        <v>39</v>
      </c>
      <c r="D35" s="10"/>
      <c r="E35" s="10"/>
      <c r="F35" s="10"/>
      <c r="G35" s="10"/>
      <c r="H35" s="10"/>
      <c r="I35" s="10"/>
      <c r="J35" s="10">
        <f t="shared" si="0"/>
        <v>0</v>
      </c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>
        <f t="shared" si="2"/>
        <v>0</v>
      </c>
      <c r="Y35" s="10">
        <f t="shared" si="1"/>
        <v>0</v>
      </c>
      <c r="Z35"/>
      <c r="AA35" s="19"/>
      <c r="AB35" s="20"/>
      <c r="AC35" s="20"/>
      <c r="AD35" s="20"/>
      <c r="AE35" s="20"/>
      <c r="AF35" s="20"/>
      <c r="AG35" s="20"/>
      <c r="AH35" s="20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" customFormat="1" ht="12.75">
      <c r="A36" s="10" t="s">
        <v>17</v>
      </c>
      <c r="B36" s="10" t="s">
        <v>20</v>
      </c>
      <c r="C36" s="10" t="s">
        <v>40</v>
      </c>
      <c r="D36" s="10">
        <v>1</v>
      </c>
      <c r="E36" s="10">
        <v>250</v>
      </c>
      <c r="F36" s="10">
        <v>50</v>
      </c>
      <c r="G36" s="10">
        <v>10</v>
      </c>
      <c r="H36" s="10">
        <v>8</v>
      </c>
      <c r="I36" s="10">
        <v>9</v>
      </c>
      <c r="J36" s="10">
        <f t="shared" si="0"/>
        <v>9</v>
      </c>
      <c r="K36" s="10"/>
      <c r="L36" s="10"/>
      <c r="M36" s="10"/>
      <c r="N36" s="10"/>
      <c r="O36" s="10"/>
      <c r="P36" s="10"/>
      <c r="Q36" s="10">
        <v>50</v>
      </c>
      <c r="R36" s="10"/>
      <c r="S36" s="10"/>
      <c r="T36" s="10"/>
      <c r="U36" s="10"/>
      <c r="V36" s="10"/>
      <c r="W36" s="10"/>
      <c r="X36" s="10">
        <f t="shared" si="2"/>
        <v>50</v>
      </c>
      <c r="Y36" s="10">
        <f t="shared" si="1"/>
        <v>30</v>
      </c>
      <c r="Z36"/>
      <c r="AA36" s="19"/>
      <c r="AB36" s="20"/>
      <c r="AC36" s="20"/>
      <c r="AD36" s="20"/>
      <c r="AE36" s="20"/>
      <c r="AF36" s="20"/>
      <c r="AG36" s="20"/>
      <c r="AH36" s="20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2" customFormat="1" ht="15">
      <c r="A37" s="10"/>
      <c r="B37" s="10"/>
      <c r="C37" s="13" t="s">
        <v>41</v>
      </c>
      <c r="D37" s="10"/>
      <c r="E37" s="10"/>
      <c r="F37" s="10"/>
      <c r="G37" s="10"/>
      <c r="H37" s="10"/>
      <c r="I37" s="10"/>
      <c r="J37" s="10">
        <f t="shared" si="0"/>
        <v>0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>
        <f t="shared" si="2"/>
        <v>0</v>
      </c>
      <c r="Y37" s="10">
        <f t="shared" si="1"/>
        <v>0</v>
      </c>
      <c r="Z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2" customFormat="1" ht="12.75">
      <c r="A38" s="10"/>
      <c r="B38" s="10"/>
      <c r="C38" s="10" t="s">
        <v>28</v>
      </c>
      <c r="D38" s="10">
        <v>19</v>
      </c>
      <c r="E38" s="10">
        <v>12</v>
      </c>
      <c r="F38" s="10">
        <v>3</v>
      </c>
      <c r="G38" s="10">
        <v>3</v>
      </c>
      <c r="H38" s="10">
        <v>1</v>
      </c>
      <c r="I38" s="10">
        <v>1.5</v>
      </c>
      <c r="J38" s="10">
        <f t="shared" si="0"/>
        <v>28.5</v>
      </c>
      <c r="K38" s="10"/>
      <c r="L38" s="10"/>
      <c r="M38" s="10"/>
      <c r="N38" s="10"/>
      <c r="O38" s="10"/>
      <c r="P38" s="10">
        <v>27</v>
      </c>
      <c r="Q38" s="10">
        <v>30</v>
      </c>
      <c r="R38" s="10"/>
      <c r="S38" s="10"/>
      <c r="T38" s="10"/>
      <c r="U38" s="10"/>
      <c r="V38" s="10"/>
      <c r="W38" s="10"/>
      <c r="X38" s="10">
        <f t="shared" si="2"/>
        <v>57</v>
      </c>
      <c r="Y38" s="10">
        <f t="shared" si="1"/>
        <v>34.2</v>
      </c>
      <c r="Z38"/>
      <c r="AA38" s="17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2" customFormat="1" ht="12.75">
      <c r="A39" s="10"/>
      <c r="B39" s="10"/>
      <c r="C39" s="10" t="s">
        <v>29</v>
      </c>
      <c r="D39" s="10">
        <v>19</v>
      </c>
      <c r="E39" s="10">
        <v>12</v>
      </c>
      <c r="F39" s="10">
        <v>3</v>
      </c>
      <c r="G39" s="10">
        <v>3</v>
      </c>
      <c r="H39" s="10">
        <v>1</v>
      </c>
      <c r="I39" s="10">
        <v>0.5</v>
      </c>
      <c r="J39" s="10">
        <f t="shared" si="0"/>
        <v>9.5</v>
      </c>
      <c r="K39" s="10"/>
      <c r="L39" s="10"/>
      <c r="M39" s="10"/>
      <c r="N39" s="10"/>
      <c r="O39" s="10"/>
      <c r="P39" s="10">
        <v>30</v>
      </c>
      <c r="Q39" s="10">
        <v>27</v>
      </c>
      <c r="R39" s="10"/>
      <c r="S39" s="10"/>
      <c r="T39" s="10"/>
      <c r="U39" s="10"/>
      <c r="V39" s="10"/>
      <c r="W39" s="10"/>
      <c r="X39" s="10">
        <f t="shared" si="2"/>
        <v>57</v>
      </c>
      <c r="Y39" s="10">
        <f t="shared" si="1"/>
        <v>34.2</v>
      </c>
      <c r="Z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2" customFormat="1" ht="15.75">
      <c r="A40" s="8"/>
      <c r="B40" s="8"/>
      <c r="C40" s="9" t="s">
        <v>42</v>
      </c>
      <c r="D40" s="8"/>
      <c r="E40" s="8"/>
      <c r="F40" s="8"/>
      <c r="G40" s="8"/>
      <c r="H40" s="8"/>
      <c r="I40" s="8"/>
      <c r="J40" s="10">
        <f t="shared" si="0"/>
        <v>0</v>
      </c>
      <c r="K40" s="8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f t="shared" si="2"/>
        <v>0</v>
      </c>
      <c r="Y40" s="10">
        <f t="shared" si="1"/>
        <v>0</v>
      </c>
      <c r="Z40"/>
      <c r="AA40" s="17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2" customFormat="1" ht="12.75">
      <c r="A41" s="10" t="s">
        <v>17</v>
      </c>
      <c r="B41" s="11"/>
      <c r="C41" s="10" t="s">
        <v>18</v>
      </c>
      <c r="D41" s="10">
        <v>1</v>
      </c>
      <c r="E41" s="10">
        <v>250</v>
      </c>
      <c r="F41" s="10">
        <v>50</v>
      </c>
      <c r="G41" s="10">
        <v>10</v>
      </c>
      <c r="H41" s="10">
        <v>8</v>
      </c>
      <c r="I41" s="10">
        <v>9</v>
      </c>
      <c r="J41" s="10">
        <f t="shared" si="0"/>
        <v>9</v>
      </c>
      <c r="K41" s="11"/>
      <c r="L41" s="10"/>
      <c r="M41" s="10"/>
      <c r="N41" s="10"/>
      <c r="O41" s="10"/>
      <c r="P41" s="10"/>
      <c r="Q41" s="10"/>
      <c r="R41" s="10"/>
      <c r="S41" s="10"/>
      <c r="T41" s="10">
        <v>50</v>
      </c>
      <c r="U41" s="10"/>
      <c r="V41" s="10"/>
      <c r="W41" s="10"/>
      <c r="X41" s="10">
        <f t="shared" si="2"/>
        <v>50</v>
      </c>
      <c r="Y41" s="10">
        <f t="shared" si="1"/>
        <v>30</v>
      </c>
      <c r="Z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" customFormat="1" ht="12.75">
      <c r="A42" s="10" t="s">
        <v>19</v>
      </c>
      <c r="B42" s="10" t="s">
        <v>20</v>
      </c>
      <c r="C42" s="10" t="s">
        <v>18</v>
      </c>
      <c r="D42" s="10">
        <v>1</v>
      </c>
      <c r="E42" s="10">
        <v>250</v>
      </c>
      <c r="F42" s="10">
        <v>50</v>
      </c>
      <c r="G42" s="10">
        <v>10</v>
      </c>
      <c r="H42" s="10">
        <v>8</v>
      </c>
      <c r="I42" s="10">
        <v>9</v>
      </c>
      <c r="J42" s="10">
        <f t="shared" si="0"/>
        <v>9</v>
      </c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>
        <v>50</v>
      </c>
      <c r="W42" s="10"/>
      <c r="X42" s="10">
        <f t="shared" si="2"/>
        <v>50</v>
      </c>
      <c r="Y42" s="10">
        <f t="shared" si="1"/>
        <v>30</v>
      </c>
      <c r="Z42"/>
      <c r="AA42" s="17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" customFormat="1" ht="12.75">
      <c r="A43" s="10"/>
      <c r="B43" s="10"/>
      <c r="C43" s="10" t="s">
        <v>43</v>
      </c>
      <c r="D43" s="10">
        <v>5</v>
      </c>
      <c r="E43" s="10">
        <v>50</v>
      </c>
      <c r="F43" s="10">
        <v>15</v>
      </c>
      <c r="G43" s="10">
        <v>3</v>
      </c>
      <c r="H43" s="10">
        <v>8</v>
      </c>
      <c r="I43" s="10">
        <v>5</v>
      </c>
      <c r="J43" s="10">
        <f t="shared" si="0"/>
        <v>25</v>
      </c>
      <c r="K43" s="10"/>
      <c r="L43" s="10">
        <v>75</v>
      </c>
      <c r="M43" s="10"/>
      <c r="N43" s="10"/>
      <c r="O43" s="10"/>
      <c r="P43" s="10"/>
      <c r="Q43" s="10"/>
      <c r="R43" s="10"/>
      <c r="S43" s="10"/>
      <c r="T43" s="10">
        <v>75</v>
      </c>
      <c r="U43" s="10"/>
      <c r="V43" s="10"/>
      <c r="W43" s="10"/>
      <c r="X43" s="10">
        <f t="shared" si="2"/>
        <v>150</v>
      </c>
      <c r="Y43" s="10">
        <f t="shared" si="1"/>
        <v>45</v>
      </c>
      <c r="Z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2" customFormat="1" ht="12.75">
      <c r="A44" s="10"/>
      <c r="B44" s="10"/>
      <c r="C44" s="10" t="s">
        <v>22</v>
      </c>
      <c r="D44" s="10">
        <v>1</v>
      </c>
      <c r="E44" s="10">
        <v>10</v>
      </c>
      <c r="F44" s="10">
        <v>3</v>
      </c>
      <c r="G44" s="10">
        <v>3</v>
      </c>
      <c r="H44" s="10">
        <v>8</v>
      </c>
      <c r="I44" s="10">
        <v>5</v>
      </c>
      <c r="J44" s="10">
        <f t="shared" si="0"/>
        <v>5</v>
      </c>
      <c r="K44" s="10"/>
      <c r="L44" s="10">
        <v>3</v>
      </c>
      <c r="M44" s="10"/>
      <c r="N44" s="10"/>
      <c r="O44" s="10"/>
      <c r="P44" s="10"/>
      <c r="Q44" s="10"/>
      <c r="R44" s="10"/>
      <c r="S44" s="10"/>
      <c r="T44" s="10">
        <v>3</v>
      </c>
      <c r="U44" s="10"/>
      <c r="V44" s="10"/>
      <c r="W44" s="10"/>
      <c r="X44" s="10">
        <f t="shared" si="2"/>
        <v>6</v>
      </c>
      <c r="Y44" s="10">
        <f t="shared" si="1"/>
        <v>1.8</v>
      </c>
      <c r="Z44"/>
      <c r="AA44" s="17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2" customFormat="1" ht="12.75">
      <c r="A45" s="10"/>
      <c r="B45" s="10"/>
      <c r="C45" s="10" t="s">
        <v>23</v>
      </c>
      <c r="D45" s="10">
        <v>20</v>
      </c>
      <c r="E45" s="10">
        <v>12</v>
      </c>
      <c r="F45" s="10">
        <v>3</v>
      </c>
      <c r="G45" s="10">
        <v>3</v>
      </c>
      <c r="H45" s="10">
        <v>8</v>
      </c>
      <c r="I45" s="10">
        <v>1.5</v>
      </c>
      <c r="J45" s="10">
        <f t="shared" si="0"/>
        <v>30</v>
      </c>
      <c r="K45" s="10"/>
      <c r="L45" s="10">
        <v>60</v>
      </c>
      <c r="M45" s="10"/>
      <c r="N45" s="10"/>
      <c r="O45" s="10"/>
      <c r="P45" s="10"/>
      <c r="Q45" s="10"/>
      <c r="R45" s="10"/>
      <c r="S45" s="10"/>
      <c r="T45" s="10"/>
      <c r="U45" s="10"/>
      <c r="V45" s="10">
        <v>60</v>
      </c>
      <c r="W45" s="10"/>
      <c r="X45" s="10">
        <f t="shared" si="2"/>
        <v>120</v>
      </c>
      <c r="Y45" s="10">
        <f t="shared" si="1"/>
        <v>36</v>
      </c>
      <c r="Z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2" customFormat="1" ht="12.75">
      <c r="A46" s="10"/>
      <c r="B46" s="10"/>
      <c r="C46" s="10" t="s">
        <v>24</v>
      </c>
      <c r="D46" s="10">
        <v>10</v>
      </c>
      <c r="E46" s="10">
        <v>8</v>
      </c>
      <c r="F46" s="10">
        <v>3</v>
      </c>
      <c r="G46" s="10">
        <v>5</v>
      </c>
      <c r="H46" s="10">
        <v>1</v>
      </c>
      <c r="I46" s="10">
        <v>1</v>
      </c>
      <c r="J46" s="10">
        <f t="shared" si="0"/>
        <v>10</v>
      </c>
      <c r="K46" s="10"/>
      <c r="L46" s="10"/>
      <c r="M46" s="10">
        <v>30</v>
      </c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>
        <f t="shared" si="2"/>
        <v>30</v>
      </c>
      <c r="Y46" s="10">
        <f t="shared" si="1"/>
        <v>18</v>
      </c>
      <c r="Z46"/>
      <c r="AA46" s="17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2" customFormat="1" ht="12.75">
      <c r="A47" s="10"/>
      <c r="B47" s="10"/>
      <c r="C47" s="10" t="s">
        <v>25</v>
      </c>
      <c r="D47" s="10">
        <v>1</v>
      </c>
      <c r="E47" s="10">
        <v>16</v>
      </c>
      <c r="F47" s="10">
        <v>6</v>
      </c>
      <c r="G47" s="10">
        <v>5</v>
      </c>
      <c r="H47" s="10">
        <v>1</v>
      </c>
      <c r="I47" s="10">
        <v>1</v>
      </c>
      <c r="J47" s="10">
        <f t="shared" si="0"/>
        <v>1</v>
      </c>
      <c r="K47" s="10"/>
      <c r="L47" s="10"/>
      <c r="M47" s="10">
        <v>6</v>
      </c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>
        <f t="shared" si="2"/>
        <v>6</v>
      </c>
      <c r="Y47" s="10">
        <f t="shared" si="1"/>
        <v>3.6</v>
      </c>
      <c r="Z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2" customFormat="1" ht="15">
      <c r="A48" s="10"/>
      <c r="B48" s="10"/>
      <c r="C48" s="13" t="s">
        <v>44</v>
      </c>
      <c r="D48" s="10"/>
      <c r="E48" s="10"/>
      <c r="F48" s="10"/>
      <c r="G48" s="10"/>
      <c r="H48" s="10"/>
      <c r="I48" s="10"/>
      <c r="J48" s="10">
        <f t="shared" si="0"/>
        <v>0</v>
      </c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>
        <f t="shared" si="2"/>
        <v>0</v>
      </c>
      <c r="Y48" s="10">
        <f t="shared" si="1"/>
        <v>0</v>
      </c>
      <c r="Z48"/>
      <c r="AA48" s="17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2" customFormat="1" ht="12.75">
      <c r="A49" s="10"/>
      <c r="B49" s="10"/>
      <c r="C49" s="10" t="s">
        <v>28</v>
      </c>
      <c r="D49" s="10">
        <v>10</v>
      </c>
      <c r="E49" s="10">
        <v>12</v>
      </c>
      <c r="F49" s="10">
        <v>3</v>
      </c>
      <c r="G49" s="10">
        <v>3</v>
      </c>
      <c r="H49" s="10">
        <v>1</v>
      </c>
      <c r="I49" s="10">
        <v>1.5</v>
      </c>
      <c r="J49" s="10">
        <f t="shared" si="0"/>
        <v>15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>
        <v>30</v>
      </c>
      <c r="V49" s="10"/>
      <c r="W49" s="10"/>
      <c r="X49" s="10">
        <f t="shared" si="2"/>
        <v>30</v>
      </c>
      <c r="Y49" s="10">
        <f t="shared" si="1"/>
        <v>18</v>
      </c>
      <c r="Z49"/>
      <c r="AA49" s="17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2" customFormat="1" ht="12.75">
      <c r="A50" s="10"/>
      <c r="B50" s="10"/>
      <c r="C50" s="10" t="s">
        <v>29</v>
      </c>
      <c r="D50" s="10">
        <v>1</v>
      </c>
      <c r="E50" s="10">
        <v>12</v>
      </c>
      <c r="F50" s="10">
        <v>3</v>
      </c>
      <c r="G50" s="10">
        <v>3</v>
      </c>
      <c r="H50" s="10">
        <v>1</v>
      </c>
      <c r="I50" s="10">
        <v>0.5</v>
      </c>
      <c r="J50" s="10">
        <f t="shared" si="0"/>
        <v>0.5</v>
      </c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>
        <v>3</v>
      </c>
      <c r="V50" s="10"/>
      <c r="W50" s="10"/>
      <c r="X50" s="10">
        <f t="shared" si="2"/>
        <v>3</v>
      </c>
      <c r="Y50" s="10">
        <f t="shared" si="1"/>
        <v>1.8</v>
      </c>
      <c r="Z50"/>
      <c r="AA50" s="17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2" customFormat="1" ht="12.75">
      <c r="A51" s="10"/>
      <c r="B51" s="10"/>
      <c r="C51" s="10" t="s">
        <v>45</v>
      </c>
      <c r="D51" s="10">
        <v>7</v>
      </c>
      <c r="E51" s="10">
        <v>19</v>
      </c>
      <c r="F51" s="10">
        <v>4.5</v>
      </c>
      <c r="G51" s="10">
        <v>3</v>
      </c>
      <c r="H51" s="10">
        <v>1</v>
      </c>
      <c r="I51" s="10">
        <v>1.5</v>
      </c>
      <c r="J51" s="10">
        <f t="shared" si="0"/>
        <v>10.5</v>
      </c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>
        <v>31.5</v>
      </c>
      <c r="V51" s="10"/>
      <c r="W51" s="10"/>
      <c r="X51" s="10">
        <f t="shared" si="2"/>
        <v>31.5</v>
      </c>
      <c r="Y51" s="10">
        <f t="shared" si="1"/>
        <v>18.9</v>
      </c>
      <c r="Z51"/>
      <c r="AA51" s="17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2" customFormat="1" ht="12.75">
      <c r="A52" s="10"/>
      <c r="B52" s="10"/>
      <c r="C52" s="10" t="s">
        <v>34</v>
      </c>
      <c r="D52" s="10">
        <v>10</v>
      </c>
      <c r="E52" s="10">
        <v>12</v>
      </c>
      <c r="F52" s="10">
        <v>3</v>
      </c>
      <c r="G52" s="10">
        <v>3</v>
      </c>
      <c r="H52" s="10">
        <v>1</v>
      </c>
      <c r="I52" s="10">
        <v>1.5</v>
      </c>
      <c r="J52" s="10">
        <f t="shared" si="0"/>
        <v>15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>
        <v>30</v>
      </c>
      <c r="V52" s="10"/>
      <c r="W52" s="10"/>
      <c r="X52" s="10">
        <f t="shared" si="2"/>
        <v>30</v>
      </c>
      <c r="Y52" s="10">
        <f t="shared" si="1"/>
        <v>18</v>
      </c>
      <c r="Z52"/>
      <c r="AA52" s="17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2" customFormat="1" ht="15">
      <c r="A53" s="10"/>
      <c r="B53" s="10"/>
      <c r="C53" s="13" t="s">
        <v>46</v>
      </c>
      <c r="D53" s="10"/>
      <c r="E53" s="10"/>
      <c r="F53" s="10"/>
      <c r="G53" s="10"/>
      <c r="H53" s="10"/>
      <c r="I53" s="10"/>
      <c r="J53" s="10">
        <f t="shared" si="0"/>
        <v>0</v>
      </c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>
        <f t="shared" si="2"/>
        <v>0</v>
      </c>
      <c r="Y53" s="10">
        <f t="shared" si="1"/>
        <v>0</v>
      </c>
      <c r="Z53"/>
      <c r="AA53" s="17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2" customFormat="1" ht="12.75">
      <c r="A54" s="10"/>
      <c r="B54" s="10"/>
      <c r="C54" s="10" t="s">
        <v>47</v>
      </c>
      <c r="D54" s="10">
        <v>650</v>
      </c>
      <c r="E54" s="10">
        <v>145</v>
      </c>
      <c r="F54" s="10">
        <v>45</v>
      </c>
      <c r="G54" s="10">
        <v>20</v>
      </c>
      <c r="H54" s="10">
        <v>12</v>
      </c>
      <c r="I54" s="10">
        <v>1.5</v>
      </c>
      <c r="J54" s="10">
        <f aca="true" t="shared" si="3" ref="J54:J64">I54*D54/1000</f>
        <v>0.975</v>
      </c>
      <c r="K54" s="10"/>
      <c r="L54" s="10"/>
      <c r="M54" s="10"/>
      <c r="N54" s="10">
        <f>D54*F54/1000</f>
        <v>29.25</v>
      </c>
      <c r="O54" s="10"/>
      <c r="P54" s="10"/>
      <c r="Q54" s="10"/>
      <c r="R54" s="10"/>
      <c r="S54" s="10"/>
      <c r="T54" s="10"/>
      <c r="U54" s="10"/>
      <c r="V54" s="10"/>
      <c r="W54" s="10"/>
      <c r="X54" s="10">
        <f t="shared" si="2"/>
        <v>29.25</v>
      </c>
      <c r="Y54" s="10">
        <f aca="true" t="shared" si="4" ref="Y54:Y66">4*5*E54*D54/100/1000</f>
        <v>18.85</v>
      </c>
      <c r="Z54"/>
      <c r="AA54" s="19"/>
      <c r="AB54" s="20"/>
      <c r="AG54" s="20"/>
      <c r="AH54" s="20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2" customFormat="1" ht="12.75">
      <c r="A55" s="10"/>
      <c r="B55" s="10" t="s">
        <v>48</v>
      </c>
      <c r="C55" s="10" t="s">
        <v>49</v>
      </c>
      <c r="D55" s="10">
        <v>650</v>
      </c>
      <c r="E55" s="10">
        <v>145</v>
      </c>
      <c r="F55" s="10">
        <v>45</v>
      </c>
      <c r="G55" s="10">
        <v>20</v>
      </c>
      <c r="H55" s="10">
        <v>12</v>
      </c>
      <c r="I55" s="10">
        <v>1.5</v>
      </c>
      <c r="J55" s="10">
        <f t="shared" si="3"/>
        <v>0.975</v>
      </c>
      <c r="K55" s="10"/>
      <c r="L55" s="10"/>
      <c r="M55" s="10"/>
      <c r="N55" s="12">
        <f>D55*E55/1000</f>
        <v>94.25</v>
      </c>
      <c r="O55" s="10"/>
      <c r="P55" s="10"/>
      <c r="Q55" s="10"/>
      <c r="R55" s="10"/>
      <c r="S55" s="10"/>
      <c r="T55" s="10"/>
      <c r="U55" s="10"/>
      <c r="V55" s="10"/>
      <c r="W55" s="10">
        <v>94.3</v>
      </c>
      <c r="X55" s="10"/>
      <c r="Y55" s="10">
        <f t="shared" si="4"/>
        <v>18.85</v>
      </c>
      <c r="Z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2" customFormat="1" ht="12.75">
      <c r="A56" s="10"/>
      <c r="B56" s="10"/>
      <c r="C56" s="10" t="s">
        <v>50</v>
      </c>
      <c r="D56" s="10">
        <v>585</v>
      </c>
      <c r="E56" s="10">
        <v>145</v>
      </c>
      <c r="F56" s="10">
        <v>45</v>
      </c>
      <c r="G56" s="10">
        <v>20</v>
      </c>
      <c r="H56" s="10">
        <v>12</v>
      </c>
      <c r="I56" s="10">
        <v>1.5</v>
      </c>
      <c r="J56" s="10">
        <f t="shared" si="3"/>
        <v>0.8775</v>
      </c>
      <c r="K56" s="10"/>
      <c r="L56" s="10"/>
      <c r="M56" s="10"/>
      <c r="N56" s="10"/>
      <c r="O56" s="10"/>
      <c r="P56" s="10">
        <f>D56*F56/1000</f>
        <v>26.325</v>
      </c>
      <c r="Q56" s="10"/>
      <c r="R56" s="10"/>
      <c r="S56" s="10"/>
      <c r="T56" s="10"/>
      <c r="U56" s="10"/>
      <c r="V56" s="10"/>
      <c r="W56" s="10"/>
      <c r="X56" s="10">
        <f>SUM(K56:V56)</f>
        <v>26.325</v>
      </c>
      <c r="Y56" s="10">
        <f t="shared" si="4"/>
        <v>16.965</v>
      </c>
      <c r="Z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2" customFormat="1" ht="12.75">
      <c r="A57" s="10"/>
      <c r="B57" s="10"/>
      <c r="C57" s="10" t="s">
        <v>51</v>
      </c>
      <c r="D57" s="10">
        <v>90</v>
      </c>
      <c r="E57" s="10">
        <v>145</v>
      </c>
      <c r="F57" s="10">
        <v>45</v>
      </c>
      <c r="G57" s="10">
        <v>20</v>
      </c>
      <c r="H57" s="10">
        <v>12</v>
      </c>
      <c r="I57" s="10">
        <v>1.5</v>
      </c>
      <c r="J57" s="10">
        <f t="shared" si="3"/>
        <v>0.135</v>
      </c>
      <c r="K57" s="10"/>
      <c r="L57" s="10"/>
      <c r="M57" s="10"/>
      <c r="N57" s="10"/>
      <c r="O57" s="10"/>
      <c r="P57" s="10">
        <f>D57*F57/1000</f>
        <v>4.05</v>
      </c>
      <c r="Q57" s="10"/>
      <c r="R57" s="10"/>
      <c r="S57" s="10"/>
      <c r="T57" s="10"/>
      <c r="U57" s="10"/>
      <c r="V57" s="10"/>
      <c r="W57" s="10"/>
      <c r="X57" s="10">
        <f>SUM(K57:V57)</f>
        <v>4.05</v>
      </c>
      <c r="Y57" s="10">
        <f t="shared" si="4"/>
        <v>2.61</v>
      </c>
      <c r="Z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2" customFormat="1" ht="12.75">
      <c r="A58" s="10"/>
      <c r="B58" s="10" t="s">
        <v>48</v>
      </c>
      <c r="C58" s="10" t="s">
        <v>52</v>
      </c>
      <c r="D58" s="10">
        <v>90</v>
      </c>
      <c r="E58" s="10">
        <v>145</v>
      </c>
      <c r="F58" s="10">
        <v>45</v>
      </c>
      <c r="G58" s="10">
        <v>20</v>
      </c>
      <c r="H58" s="10">
        <v>12</v>
      </c>
      <c r="I58" s="10">
        <v>1.5</v>
      </c>
      <c r="J58" s="10">
        <f t="shared" si="3"/>
        <v>0.135</v>
      </c>
      <c r="K58" s="10"/>
      <c r="L58" s="10"/>
      <c r="M58" s="10"/>
      <c r="N58" s="10"/>
      <c r="O58" s="10"/>
      <c r="P58" s="12">
        <f>D58*E58/1000</f>
        <v>13.05</v>
      </c>
      <c r="Q58" s="10"/>
      <c r="R58" s="10"/>
      <c r="S58" s="10"/>
      <c r="T58" s="10"/>
      <c r="U58" s="10"/>
      <c r="V58" s="10"/>
      <c r="W58" s="10">
        <v>13.05</v>
      </c>
      <c r="X58" s="10"/>
      <c r="Y58" s="10">
        <f t="shared" si="4"/>
        <v>2.61</v>
      </c>
      <c r="Z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s="2" customFormat="1" ht="12.75">
      <c r="A59" s="10"/>
      <c r="B59" s="10" t="s">
        <v>48</v>
      </c>
      <c r="C59" s="10" t="s">
        <v>53</v>
      </c>
      <c r="D59" s="10">
        <v>1160</v>
      </c>
      <c r="E59" s="10">
        <v>145</v>
      </c>
      <c r="F59" s="10">
        <v>45</v>
      </c>
      <c r="G59" s="10">
        <v>20</v>
      </c>
      <c r="H59" s="10">
        <v>12</v>
      </c>
      <c r="I59" s="10">
        <v>1.5</v>
      </c>
      <c r="J59" s="10">
        <f t="shared" si="3"/>
        <v>1.74</v>
      </c>
      <c r="K59" s="10"/>
      <c r="L59" s="10"/>
      <c r="M59" s="10"/>
      <c r="N59" s="10"/>
      <c r="O59" s="10"/>
      <c r="P59" s="10"/>
      <c r="Q59" s="10"/>
      <c r="R59" s="12">
        <f>D59*E59/1000</f>
        <v>168.2</v>
      </c>
      <c r="S59" s="10"/>
      <c r="T59" s="10"/>
      <c r="U59" s="10"/>
      <c r="V59" s="10"/>
      <c r="W59" s="10">
        <v>168.2</v>
      </c>
      <c r="X59" s="10"/>
      <c r="Y59" s="10">
        <f t="shared" si="4"/>
        <v>33.64</v>
      </c>
      <c r="Z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s="2" customFormat="1" ht="12.75">
      <c r="A60" s="10"/>
      <c r="B60" s="10"/>
      <c r="C60" s="10" t="s">
        <v>54</v>
      </c>
      <c r="D60" s="10">
        <v>325</v>
      </c>
      <c r="E60" s="10">
        <v>145</v>
      </c>
      <c r="F60" s="10">
        <v>45</v>
      </c>
      <c r="G60" s="10">
        <v>20</v>
      </c>
      <c r="H60" s="10">
        <v>12</v>
      </c>
      <c r="I60" s="10">
        <v>1.5</v>
      </c>
      <c r="J60" s="10">
        <f t="shared" si="3"/>
        <v>0.4875</v>
      </c>
      <c r="K60" s="10"/>
      <c r="L60" s="10"/>
      <c r="M60" s="10"/>
      <c r="N60" s="10"/>
      <c r="O60" s="10"/>
      <c r="P60" s="10"/>
      <c r="Q60" s="10"/>
      <c r="R60" s="10">
        <f>E60*G60/1000</f>
        <v>2.9</v>
      </c>
      <c r="S60" s="10"/>
      <c r="T60" s="10"/>
      <c r="U60" s="10"/>
      <c r="V60" s="10"/>
      <c r="W60" s="10"/>
      <c r="X60" s="10">
        <f aca="true" t="shared" si="5" ref="X60:X65">SUM(K60:V60)</f>
        <v>2.9</v>
      </c>
      <c r="Y60" s="10">
        <f t="shared" si="4"/>
        <v>9.425</v>
      </c>
      <c r="Z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2" customFormat="1" ht="12.75">
      <c r="A61" s="10"/>
      <c r="B61" s="10"/>
      <c r="C61" s="10" t="s">
        <v>55</v>
      </c>
      <c r="D61" s="10">
        <v>1334</v>
      </c>
      <c r="E61" s="10">
        <v>145</v>
      </c>
      <c r="F61" s="10">
        <v>45</v>
      </c>
      <c r="G61" s="10">
        <v>20</v>
      </c>
      <c r="H61" s="10">
        <v>12</v>
      </c>
      <c r="I61" s="10">
        <v>1.5</v>
      </c>
      <c r="J61" s="10">
        <f t="shared" si="3"/>
        <v>2.001</v>
      </c>
      <c r="K61" s="10"/>
      <c r="L61" s="10"/>
      <c r="M61" s="10"/>
      <c r="N61" s="10"/>
      <c r="O61" s="10"/>
      <c r="P61" s="10"/>
      <c r="Q61" s="10"/>
      <c r="R61" s="10">
        <f>E61*G61/1000</f>
        <v>2.9</v>
      </c>
      <c r="S61" s="10"/>
      <c r="T61" s="10"/>
      <c r="U61" s="10"/>
      <c r="V61" s="10"/>
      <c r="W61" s="10"/>
      <c r="X61" s="10">
        <f t="shared" si="5"/>
        <v>2.9</v>
      </c>
      <c r="Y61" s="10">
        <f t="shared" si="4"/>
        <v>38.686</v>
      </c>
      <c r="Z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2" customFormat="1" ht="12.75">
      <c r="A62" s="10"/>
      <c r="B62" s="10" t="s">
        <v>56</v>
      </c>
      <c r="C62" s="10" t="s">
        <v>57</v>
      </c>
      <c r="D62" s="10">
        <v>650</v>
      </c>
      <c r="E62" s="10">
        <v>145</v>
      </c>
      <c r="F62" s="10">
        <v>45</v>
      </c>
      <c r="G62" s="10">
        <v>20</v>
      </c>
      <c r="H62" s="10">
        <v>12</v>
      </c>
      <c r="I62" s="10">
        <v>1.5</v>
      </c>
      <c r="J62" s="10">
        <f t="shared" si="3"/>
        <v>0.975</v>
      </c>
      <c r="K62" s="10"/>
      <c r="L62" s="10"/>
      <c r="M62" s="10"/>
      <c r="N62" s="10"/>
      <c r="O62" s="10"/>
      <c r="P62" s="10"/>
      <c r="Q62" s="10"/>
      <c r="R62" s="10">
        <f>E62*G62/1000</f>
        <v>2.9</v>
      </c>
      <c r="S62" s="10"/>
      <c r="T62" s="10"/>
      <c r="U62" s="10"/>
      <c r="V62" s="10"/>
      <c r="W62" s="10"/>
      <c r="X62" s="10">
        <f t="shared" si="5"/>
        <v>2.9</v>
      </c>
      <c r="Y62" s="10">
        <f t="shared" si="4"/>
        <v>18.85</v>
      </c>
      <c r="Z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" customFormat="1" ht="12.75">
      <c r="A63" s="10"/>
      <c r="B63" s="10"/>
      <c r="C63" s="10" t="s">
        <v>58</v>
      </c>
      <c r="D63" s="10"/>
      <c r="E63" s="10">
        <v>145</v>
      </c>
      <c r="F63" s="10">
        <v>45</v>
      </c>
      <c r="G63" s="10">
        <v>10</v>
      </c>
      <c r="H63" s="10">
        <v>12</v>
      </c>
      <c r="I63" s="10">
        <v>1.5</v>
      </c>
      <c r="J63" s="10">
        <f t="shared" si="3"/>
        <v>0</v>
      </c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>
        <f t="shared" si="5"/>
        <v>0</v>
      </c>
      <c r="Y63" s="10">
        <f t="shared" si="4"/>
        <v>0</v>
      </c>
      <c r="Z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2" customFormat="1" ht="12.75">
      <c r="A64" s="10"/>
      <c r="B64" s="10"/>
      <c r="C64" s="10" t="s">
        <v>59</v>
      </c>
      <c r="D64" s="10">
        <v>200</v>
      </c>
      <c r="E64" s="10">
        <v>145</v>
      </c>
      <c r="F64" s="10">
        <v>45</v>
      </c>
      <c r="G64" s="10">
        <v>10</v>
      </c>
      <c r="H64" s="10">
        <v>12</v>
      </c>
      <c r="I64" s="10">
        <v>1.5</v>
      </c>
      <c r="J64" s="10">
        <f t="shared" si="3"/>
        <v>0.3</v>
      </c>
      <c r="K64" s="10"/>
      <c r="L64" s="10"/>
      <c r="M64" s="10"/>
      <c r="N64" s="10"/>
      <c r="O64" s="10"/>
      <c r="P64" s="10"/>
      <c r="Q64" s="10"/>
      <c r="R64" s="10">
        <f>E64*G64/1000</f>
        <v>1.45</v>
      </c>
      <c r="S64" s="10"/>
      <c r="T64" s="10"/>
      <c r="U64" s="10"/>
      <c r="V64" s="10"/>
      <c r="W64" s="10"/>
      <c r="X64" s="10">
        <f t="shared" si="5"/>
        <v>1.45</v>
      </c>
      <c r="Y64" s="10">
        <f t="shared" si="4"/>
        <v>5.8</v>
      </c>
      <c r="Z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2" customFormat="1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>
        <f t="shared" si="5"/>
        <v>0</v>
      </c>
      <c r="Y65" s="10">
        <f t="shared" si="4"/>
        <v>0</v>
      </c>
      <c r="Z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2" customFormat="1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>
        <f>K66+L66+M66+N66+O66++Q66+R66+S66+T66+U66+V66</f>
        <v>0</v>
      </c>
      <c r="Y66" s="10">
        <f t="shared" si="4"/>
        <v>0</v>
      </c>
      <c r="Z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s="2" customFormat="1" ht="12.75">
      <c r="A67" s="10"/>
      <c r="B67" s="10"/>
      <c r="C67" s="10" t="s">
        <v>60</v>
      </c>
      <c r="D67" s="10"/>
      <c r="E67" s="10"/>
      <c r="F67" s="10"/>
      <c r="G67" s="10"/>
      <c r="H67" s="10"/>
      <c r="I67" s="10"/>
      <c r="J67" s="10"/>
      <c r="K67" s="10">
        <f aca="true" t="shared" si="6" ref="K67:Y67">SUM(K6:K66)</f>
        <v>189.5</v>
      </c>
      <c r="L67" s="10">
        <f t="shared" si="6"/>
        <v>274.3</v>
      </c>
      <c r="M67" s="10">
        <f t="shared" si="6"/>
        <v>171.5</v>
      </c>
      <c r="N67" s="10">
        <f t="shared" si="6"/>
        <v>259</v>
      </c>
      <c r="O67" s="10">
        <f t="shared" si="6"/>
        <v>382</v>
      </c>
      <c r="P67" s="10">
        <f t="shared" si="6"/>
        <v>161.925</v>
      </c>
      <c r="Q67" s="10">
        <f t="shared" si="6"/>
        <v>195.5</v>
      </c>
      <c r="R67" s="10">
        <f t="shared" si="6"/>
        <v>264.3499999999999</v>
      </c>
      <c r="S67" s="10">
        <f t="shared" si="6"/>
        <v>286</v>
      </c>
      <c r="T67" s="10">
        <f t="shared" si="6"/>
        <v>218.5</v>
      </c>
      <c r="U67" s="10">
        <f t="shared" si="6"/>
        <v>225.5</v>
      </c>
      <c r="V67" s="10">
        <f t="shared" si="6"/>
        <v>191</v>
      </c>
      <c r="W67" s="10">
        <f t="shared" si="6"/>
        <v>907.55</v>
      </c>
      <c r="X67" s="10">
        <f t="shared" si="6"/>
        <v>1911.5750000000003</v>
      </c>
      <c r="Y67" s="10">
        <f t="shared" si="6"/>
        <v>1103.966</v>
      </c>
      <c r="Z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2" customFormat="1" ht="15.75" customHeight="1">
      <c r="A68" s="10"/>
      <c r="B68" s="10"/>
      <c r="C68" s="10" t="s">
        <v>61</v>
      </c>
      <c r="D68" s="10"/>
      <c r="E68" s="30">
        <f>SUM(W67:Y67)</f>
        <v>3923.091</v>
      </c>
      <c r="F68" s="30"/>
      <c r="G68" s="10"/>
      <c r="H68" s="10"/>
      <c r="I68" s="10">
        <f>AVERAGE(I6:I66)</f>
        <v>3.157142857142857</v>
      </c>
      <c r="J68" s="10">
        <f>SUM(J6:J66)</f>
        <v>539.501</v>
      </c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>
        <f>SUM(W67:X67)</f>
        <v>2819.125</v>
      </c>
      <c r="Y68" s="10"/>
      <c r="Z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2" customFormat="1" ht="15.75">
      <c r="A69" s="10"/>
      <c r="B69" s="10"/>
      <c r="C69" s="10" t="s">
        <v>62</v>
      </c>
      <c r="D69" s="10"/>
      <c r="E69" s="21"/>
      <c r="F69" s="2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>
        <f>SUM(K67:V67)</f>
        <v>2819.075</v>
      </c>
      <c r="Y69" s="10"/>
      <c r="Z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s="2" customFormat="1" ht="15.75">
      <c r="A70" s="10"/>
      <c r="B70" s="10"/>
      <c r="C70" s="10" t="s">
        <v>63</v>
      </c>
      <c r="D70" s="10"/>
      <c r="E70" s="21"/>
      <c r="F70" s="2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s="2" customFormat="1" ht="15.75">
      <c r="A71" s="10"/>
      <c r="B71" s="10"/>
      <c r="C71" s="10" t="s">
        <v>64</v>
      </c>
      <c r="D71" s="10"/>
      <c r="E71" s="21"/>
      <c r="F71" s="2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s="2" customFormat="1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" customFormat="1" ht="12.75">
      <c r="A73" s="10"/>
      <c r="B73" s="10"/>
      <c r="C73" s="10" t="s">
        <v>65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 t="s">
        <v>66</v>
      </c>
      <c r="U73" s="10"/>
      <c r="V73" s="10"/>
      <c r="W73" s="10"/>
      <c r="X73" s="10"/>
      <c r="Y73" s="10"/>
      <c r="Z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50:256" s="2" customFormat="1" ht="12.75"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9:256" s="2" customFormat="1" ht="12.75">
      <c r="I75" s="17"/>
      <c r="J75" s="17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9:256" s="2" customFormat="1" ht="12.75">
      <c r="I76" s="17"/>
      <c r="J76" s="17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8:256" s="2" customFormat="1" ht="12.75">
      <c r="H77" s="20"/>
      <c r="I77" s="19"/>
      <c r="J77" s="19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s="2" customFormat="1" ht="18">
      <c r="A78"/>
      <c r="B78" s="1" t="s">
        <v>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 t="s">
        <v>67</v>
      </c>
      <c r="R78" s="1"/>
      <c r="S78" s="1"/>
      <c r="T78" s="1"/>
      <c r="U78" s="1"/>
      <c r="V78" s="1"/>
      <c r="W78" s="1"/>
      <c r="X78" s="1"/>
      <c r="Y78" s="1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6:149" ht="12.75"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</row>
    <row r="80" spans="1:256" s="2" customFormat="1" ht="13.5" customHeight="1">
      <c r="A80" s="31" t="s">
        <v>2</v>
      </c>
      <c r="B80" s="28" t="s">
        <v>3</v>
      </c>
      <c r="C80" s="32" t="s">
        <v>4</v>
      </c>
      <c r="D80" s="28" t="s">
        <v>5</v>
      </c>
      <c r="E80" s="33" t="s">
        <v>6</v>
      </c>
      <c r="F80" s="33"/>
      <c r="G80" s="28" t="s">
        <v>7</v>
      </c>
      <c r="H80" s="28"/>
      <c r="I80" s="27" t="s">
        <v>8</v>
      </c>
      <c r="J80" s="27"/>
      <c r="K80" s="28" t="s">
        <v>9</v>
      </c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9" t="s">
        <v>10</v>
      </c>
      <c r="X80" s="29"/>
      <c r="Y80" s="29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s="2" customFormat="1" ht="25.5">
      <c r="A81" s="31"/>
      <c r="B81" s="28"/>
      <c r="C81" s="32"/>
      <c r="D81" s="28"/>
      <c r="E81" s="4" t="s">
        <v>11</v>
      </c>
      <c r="F81" s="5" t="s">
        <v>12</v>
      </c>
      <c r="G81" s="4" t="s">
        <v>11</v>
      </c>
      <c r="H81" s="5" t="s">
        <v>12</v>
      </c>
      <c r="I81" s="3" t="s">
        <v>13</v>
      </c>
      <c r="J81" s="3" t="s">
        <v>14</v>
      </c>
      <c r="K81" s="6">
        <v>1</v>
      </c>
      <c r="L81" s="6">
        <v>2</v>
      </c>
      <c r="M81" s="6">
        <v>3</v>
      </c>
      <c r="N81" s="6">
        <v>4</v>
      </c>
      <c r="O81" s="6">
        <v>5</v>
      </c>
      <c r="P81" s="6">
        <v>6</v>
      </c>
      <c r="Q81" s="6">
        <v>7</v>
      </c>
      <c r="R81" s="7">
        <v>8</v>
      </c>
      <c r="S81" s="6">
        <v>9</v>
      </c>
      <c r="T81" s="7">
        <v>10</v>
      </c>
      <c r="U81" s="6">
        <v>11</v>
      </c>
      <c r="V81" s="6">
        <v>12</v>
      </c>
      <c r="W81" s="4" t="s">
        <v>11</v>
      </c>
      <c r="X81" s="5" t="s">
        <v>12</v>
      </c>
      <c r="Y81" s="4" t="s">
        <v>15</v>
      </c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" customFormat="1" ht="15.75">
      <c r="A82" s="8"/>
      <c r="B82" s="8"/>
      <c r="C82" s="9" t="s">
        <v>16</v>
      </c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s="2" customFormat="1" ht="12.75">
      <c r="A83" s="10" t="s">
        <v>17</v>
      </c>
      <c r="B83" s="10"/>
      <c r="C83" s="10" t="s">
        <v>18</v>
      </c>
      <c r="D83" s="10">
        <v>1</v>
      </c>
      <c r="E83" s="10">
        <v>250</v>
      </c>
      <c r="F83" s="10">
        <v>50</v>
      </c>
      <c r="G83" s="10">
        <v>10</v>
      </c>
      <c r="H83" s="10">
        <v>8</v>
      </c>
      <c r="I83" s="10">
        <v>9</v>
      </c>
      <c r="J83" s="10">
        <f aca="true" t="shared" si="7" ref="J83:J130">I83*D83</f>
        <v>9</v>
      </c>
      <c r="K83" s="11"/>
      <c r="L83" s="11"/>
      <c r="M83" s="11"/>
      <c r="N83" s="11"/>
      <c r="O83" s="11"/>
      <c r="P83" s="11"/>
      <c r="Q83" s="10"/>
      <c r="R83" s="10">
        <v>50</v>
      </c>
      <c r="S83" s="11"/>
      <c r="T83" s="11"/>
      <c r="U83" s="10"/>
      <c r="V83" s="10"/>
      <c r="W83" s="10"/>
      <c r="X83" s="10">
        <f aca="true" t="shared" si="8" ref="X83:X114">SUM(K83:V83)</f>
        <v>50</v>
      </c>
      <c r="Y83" s="10">
        <f aca="true" t="shared" si="9" ref="Y83:Y130">12*5*F83*D83/100</f>
        <v>30</v>
      </c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2" customFormat="1" ht="12.75">
      <c r="A84" s="10" t="s">
        <v>19</v>
      </c>
      <c r="B84" s="10" t="s">
        <v>20</v>
      </c>
      <c r="C84" s="10" t="s">
        <v>18</v>
      </c>
      <c r="D84" s="10">
        <v>1</v>
      </c>
      <c r="E84" s="10">
        <v>250</v>
      </c>
      <c r="F84" s="10">
        <v>50</v>
      </c>
      <c r="G84" s="10">
        <v>10</v>
      </c>
      <c r="H84" s="10">
        <v>8</v>
      </c>
      <c r="I84" s="10">
        <v>9</v>
      </c>
      <c r="J84" s="10">
        <f t="shared" si="7"/>
        <v>9</v>
      </c>
      <c r="K84" s="10"/>
      <c r="L84" s="10"/>
      <c r="M84" s="10"/>
      <c r="N84" s="10"/>
      <c r="O84" s="10">
        <v>50</v>
      </c>
      <c r="P84" s="10"/>
      <c r="Q84" s="10"/>
      <c r="R84" s="10"/>
      <c r="S84" s="10"/>
      <c r="T84" s="10"/>
      <c r="U84" s="10"/>
      <c r="V84" s="10"/>
      <c r="W84" s="10"/>
      <c r="X84" s="10">
        <f t="shared" si="8"/>
        <v>50</v>
      </c>
      <c r="Y84" s="10">
        <f t="shared" si="9"/>
        <v>30</v>
      </c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s="2" customFormat="1" ht="12.75">
      <c r="A85" s="10"/>
      <c r="B85" s="10"/>
      <c r="C85" s="10" t="s">
        <v>21</v>
      </c>
      <c r="D85" s="10">
        <v>6</v>
      </c>
      <c r="E85" s="10">
        <v>50</v>
      </c>
      <c r="F85" s="10">
        <v>15</v>
      </c>
      <c r="G85" s="10">
        <v>3</v>
      </c>
      <c r="H85" s="10">
        <v>8</v>
      </c>
      <c r="I85" s="10">
        <v>5</v>
      </c>
      <c r="J85" s="10">
        <f t="shared" si="7"/>
        <v>30</v>
      </c>
      <c r="K85" s="10"/>
      <c r="L85" s="10"/>
      <c r="M85" s="10"/>
      <c r="N85" s="10">
        <v>15</v>
      </c>
      <c r="O85" s="10">
        <v>15</v>
      </c>
      <c r="P85" s="10">
        <v>15</v>
      </c>
      <c r="Q85" s="10">
        <v>15</v>
      </c>
      <c r="R85" s="10">
        <v>15</v>
      </c>
      <c r="S85" s="10">
        <v>15</v>
      </c>
      <c r="T85" s="10"/>
      <c r="U85" s="10"/>
      <c r="V85" s="10"/>
      <c r="W85" s="10"/>
      <c r="X85" s="10">
        <f t="shared" si="8"/>
        <v>90</v>
      </c>
      <c r="Y85" s="10">
        <f t="shared" si="9"/>
        <v>54</v>
      </c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s="2" customFormat="1" ht="12.75">
      <c r="A86" s="10"/>
      <c r="B86" s="10"/>
      <c r="C86" s="10" t="s">
        <v>22</v>
      </c>
      <c r="D86" s="10">
        <v>2</v>
      </c>
      <c r="E86" s="10">
        <v>10</v>
      </c>
      <c r="F86" s="10">
        <v>3</v>
      </c>
      <c r="G86" s="10">
        <v>3</v>
      </c>
      <c r="H86" s="10">
        <v>8</v>
      </c>
      <c r="I86" s="10">
        <v>5</v>
      </c>
      <c r="J86" s="10">
        <f t="shared" si="7"/>
        <v>10</v>
      </c>
      <c r="K86" s="10"/>
      <c r="L86" s="10"/>
      <c r="M86" s="10"/>
      <c r="N86" s="10"/>
      <c r="O86" s="10">
        <v>6</v>
      </c>
      <c r="P86" s="10"/>
      <c r="Q86" s="10"/>
      <c r="R86" s="10"/>
      <c r="S86" s="10">
        <v>3</v>
      </c>
      <c r="T86" s="10"/>
      <c r="U86" s="10"/>
      <c r="V86" s="10"/>
      <c r="W86" s="10"/>
      <c r="X86" s="10">
        <f t="shared" si="8"/>
        <v>9</v>
      </c>
      <c r="Y86" s="10">
        <f t="shared" si="9"/>
        <v>3.6</v>
      </c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s="2" customFormat="1" ht="12.75">
      <c r="A87" s="10"/>
      <c r="B87" s="10"/>
      <c r="C87" s="10" t="s">
        <v>23</v>
      </c>
      <c r="D87" s="10">
        <v>24</v>
      </c>
      <c r="E87" s="10">
        <v>12</v>
      </c>
      <c r="F87" s="10">
        <v>3</v>
      </c>
      <c r="G87" s="10">
        <v>3</v>
      </c>
      <c r="H87" s="10">
        <v>8</v>
      </c>
      <c r="I87" s="10">
        <v>1.5</v>
      </c>
      <c r="J87" s="10">
        <f t="shared" si="7"/>
        <v>36</v>
      </c>
      <c r="K87" s="10"/>
      <c r="L87" s="10">
        <v>9</v>
      </c>
      <c r="M87" s="10">
        <v>9</v>
      </c>
      <c r="N87" s="10">
        <v>9</v>
      </c>
      <c r="O87" s="10">
        <v>9</v>
      </c>
      <c r="P87" s="10">
        <v>9</v>
      </c>
      <c r="Q87" s="10">
        <v>9</v>
      </c>
      <c r="R87" s="10">
        <v>9</v>
      </c>
      <c r="S87" s="10">
        <v>9</v>
      </c>
      <c r="T87" s="10">
        <v>9</v>
      </c>
      <c r="U87" s="10">
        <v>9</v>
      </c>
      <c r="V87" s="10">
        <v>9</v>
      </c>
      <c r="W87" s="10"/>
      <c r="X87" s="10">
        <f t="shared" si="8"/>
        <v>99</v>
      </c>
      <c r="Y87" s="10">
        <f t="shared" si="9"/>
        <v>43.2</v>
      </c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s="2" customFormat="1" ht="12.75">
      <c r="A88" s="10"/>
      <c r="B88" s="10"/>
      <c r="C88" s="10" t="s">
        <v>24</v>
      </c>
      <c r="D88" s="10">
        <v>12</v>
      </c>
      <c r="E88" s="10">
        <v>8</v>
      </c>
      <c r="F88" s="10">
        <v>3</v>
      </c>
      <c r="G88" s="10">
        <v>5</v>
      </c>
      <c r="H88" s="10">
        <v>1</v>
      </c>
      <c r="I88" s="10">
        <v>1</v>
      </c>
      <c r="J88" s="10">
        <f t="shared" si="7"/>
        <v>12</v>
      </c>
      <c r="K88" s="10"/>
      <c r="L88" s="10">
        <v>36</v>
      </c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>
        <f t="shared" si="8"/>
        <v>36</v>
      </c>
      <c r="Y88" s="10">
        <f t="shared" si="9"/>
        <v>21.6</v>
      </c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s="2" customFormat="1" ht="12.75">
      <c r="A89" s="10"/>
      <c r="B89" s="10"/>
      <c r="C89" s="10" t="s">
        <v>25</v>
      </c>
      <c r="D89" s="10">
        <v>2</v>
      </c>
      <c r="E89" s="10">
        <v>16</v>
      </c>
      <c r="F89" s="10">
        <v>6</v>
      </c>
      <c r="G89" s="10">
        <v>5</v>
      </c>
      <c r="H89" s="10">
        <v>1</v>
      </c>
      <c r="I89" s="10">
        <v>1</v>
      </c>
      <c r="J89" s="10">
        <f t="shared" si="7"/>
        <v>2</v>
      </c>
      <c r="K89" s="10"/>
      <c r="L89" s="10">
        <v>12</v>
      </c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>
        <f t="shared" si="8"/>
        <v>12</v>
      </c>
      <c r="Y89" s="10">
        <f t="shared" si="9"/>
        <v>7.2</v>
      </c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2" customFormat="1" ht="12.75">
      <c r="A90" s="10"/>
      <c r="B90" s="10"/>
      <c r="C90" s="10" t="s">
        <v>26</v>
      </c>
      <c r="D90" s="10">
        <v>2</v>
      </c>
      <c r="E90" s="10">
        <v>18</v>
      </c>
      <c r="F90" s="10">
        <v>1.4</v>
      </c>
      <c r="G90" s="10">
        <v>10</v>
      </c>
      <c r="H90" s="10">
        <v>1</v>
      </c>
      <c r="I90" s="10">
        <v>1.2</v>
      </c>
      <c r="J90" s="10">
        <f t="shared" si="7"/>
        <v>2.4</v>
      </c>
      <c r="K90" s="10"/>
      <c r="L90" s="10">
        <v>2.8</v>
      </c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>
        <f t="shared" si="8"/>
        <v>2.8</v>
      </c>
      <c r="Y90" s="10">
        <f t="shared" si="9"/>
        <v>1.68</v>
      </c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2" customFormat="1" ht="15">
      <c r="A91" s="10"/>
      <c r="B91" s="10"/>
      <c r="C91" s="13" t="s">
        <v>27</v>
      </c>
      <c r="D91" s="10"/>
      <c r="E91" s="10"/>
      <c r="F91" s="10"/>
      <c r="G91" s="10"/>
      <c r="H91" s="10"/>
      <c r="I91" s="10"/>
      <c r="J91" s="10">
        <f t="shared" si="7"/>
        <v>0</v>
      </c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>
        <f t="shared" si="8"/>
        <v>0</v>
      </c>
      <c r="Y91" s="10">
        <f t="shared" si="9"/>
        <v>0</v>
      </c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2" customFormat="1" ht="12.75">
      <c r="A92" s="10"/>
      <c r="B92" s="10"/>
      <c r="C92" s="10" t="s">
        <v>28</v>
      </c>
      <c r="D92" s="10">
        <v>19</v>
      </c>
      <c r="E92" s="10">
        <v>12</v>
      </c>
      <c r="F92" s="10">
        <v>3</v>
      </c>
      <c r="G92" s="10">
        <v>3</v>
      </c>
      <c r="H92" s="10">
        <v>1</v>
      </c>
      <c r="I92" s="10">
        <v>1.5</v>
      </c>
      <c r="J92" s="10">
        <f t="shared" si="7"/>
        <v>28.5</v>
      </c>
      <c r="K92" s="10"/>
      <c r="L92" s="10"/>
      <c r="M92" s="10">
        <v>9</v>
      </c>
      <c r="N92" s="10">
        <v>9</v>
      </c>
      <c r="O92" s="10">
        <v>9</v>
      </c>
      <c r="P92" s="10">
        <v>9</v>
      </c>
      <c r="Q92" s="10">
        <v>9</v>
      </c>
      <c r="R92" s="10">
        <v>12</v>
      </c>
      <c r="S92" s="10"/>
      <c r="T92" s="10"/>
      <c r="U92" s="10"/>
      <c r="V92" s="10"/>
      <c r="W92" s="10"/>
      <c r="X92" s="10">
        <f t="shared" si="8"/>
        <v>57</v>
      </c>
      <c r="Y92" s="10">
        <f t="shared" si="9"/>
        <v>34.2</v>
      </c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2" customFormat="1" ht="12.75">
      <c r="A93" s="10"/>
      <c r="B93" s="10"/>
      <c r="C93" s="10" t="s">
        <v>29</v>
      </c>
      <c r="D93" s="10">
        <v>16</v>
      </c>
      <c r="E93" s="10">
        <v>12</v>
      </c>
      <c r="F93" s="10">
        <v>3</v>
      </c>
      <c r="G93" s="10">
        <v>3</v>
      </c>
      <c r="H93" s="10">
        <v>1</v>
      </c>
      <c r="I93" s="10">
        <v>0.5</v>
      </c>
      <c r="J93" s="10">
        <f t="shared" si="7"/>
        <v>8</v>
      </c>
      <c r="K93" s="10">
        <v>3</v>
      </c>
      <c r="L93" s="10">
        <v>9</v>
      </c>
      <c r="M93" s="10"/>
      <c r="N93" s="10"/>
      <c r="O93" s="10"/>
      <c r="P93" s="10"/>
      <c r="Q93" s="10"/>
      <c r="R93" s="10"/>
      <c r="S93" s="10">
        <v>9</v>
      </c>
      <c r="T93" s="10">
        <v>9</v>
      </c>
      <c r="U93" s="10">
        <v>9</v>
      </c>
      <c r="V93" s="10">
        <v>9</v>
      </c>
      <c r="W93" s="10"/>
      <c r="X93" s="10">
        <f t="shared" si="8"/>
        <v>48</v>
      </c>
      <c r="Y93" s="10">
        <f t="shared" si="9"/>
        <v>28.8</v>
      </c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2" customFormat="1" ht="12.75">
      <c r="A94" s="10"/>
      <c r="B94" s="10"/>
      <c r="C94" s="10" t="s">
        <v>30</v>
      </c>
      <c r="D94" s="10">
        <v>7</v>
      </c>
      <c r="E94" s="10">
        <v>19</v>
      </c>
      <c r="F94" s="10">
        <v>4.5</v>
      </c>
      <c r="G94" s="10">
        <v>3</v>
      </c>
      <c r="H94" s="10">
        <v>1</v>
      </c>
      <c r="I94" s="10">
        <v>1.5</v>
      </c>
      <c r="J94" s="10">
        <f t="shared" si="7"/>
        <v>10.5</v>
      </c>
      <c r="K94" s="10">
        <v>4.5</v>
      </c>
      <c r="L94" s="10">
        <v>4.5</v>
      </c>
      <c r="M94" s="10">
        <v>4.5</v>
      </c>
      <c r="N94" s="10">
        <v>4.5</v>
      </c>
      <c r="O94" s="10"/>
      <c r="P94" s="10">
        <v>4.5</v>
      </c>
      <c r="Q94" s="10">
        <v>4.5</v>
      </c>
      <c r="R94" s="10"/>
      <c r="S94" s="10"/>
      <c r="T94" s="10">
        <v>4.5</v>
      </c>
      <c r="U94" s="10"/>
      <c r="V94" s="10"/>
      <c r="W94" s="10"/>
      <c r="X94" s="10">
        <f t="shared" si="8"/>
        <v>31.5</v>
      </c>
      <c r="Y94" s="10">
        <f t="shared" si="9"/>
        <v>18.9</v>
      </c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2" customFormat="1" ht="15.75">
      <c r="A95" s="8"/>
      <c r="B95" s="10"/>
      <c r="C95" s="9" t="s">
        <v>31</v>
      </c>
      <c r="D95" s="10"/>
      <c r="E95" s="10"/>
      <c r="F95" s="10"/>
      <c r="G95" s="10"/>
      <c r="H95" s="10"/>
      <c r="I95" s="10"/>
      <c r="J95" s="10">
        <f t="shared" si="7"/>
        <v>0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>
        <f t="shared" si="8"/>
        <v>0</v>
      </c>
      <c r="Y95" s="10">
        <f t="shared" si="9"/>
        <v>0</v>
      </c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2" customFormat="1" ht="12.75">
      <c r="A96" s="10" t="s">
        <v>17</v>
      </c>
      <c r="B96" s="10"/>
      <c r="C96" s="10" t="s">
        <v>32</v>
      </c>
      <c r="D96" s="10">
        <v>1</v>
      </c>
      <c r="E96" s="10">
        <v>250</v>
      </c>
      <c r="F96" s="10">
        <v>50</v>
      </c>
      <c r="G96" s="10">
        <v>10</v>
      </c>
      <c r="H96" s="10">
        <v>8</v>
      </c>
      <c r="I96" s="10">
        <v>9</v>
      </c>
      <c r="J96" s="10">
        <f t="shared" si="7"/>
        <v>9</v>
      </c>
      <c r="K96" s="10"/>
      <c r="L96" s="10"/>
      <c r="M96" s="10">
        <v>50</v>
      </c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>
        <f t="shared" si="8"/>
        <v>50</v>
      </c>
      <c r="Y96" s="10">
        <f t="shared" si="9"/>
        <v>30</v>
      </c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2" customFormat="1" ht="12.75">
      <c r="A97" s="10" t="s">
        <v>19</v>
      </c>
      <c r="B97" s="10" t="s">
        <v>20</v>
      </c>
      <c r="C97" s="10" t="s">
        <v>32</v>
      </c>
      <c r="D97" s="10">
        <v>1</v>
      </c>
      <c r="E97" s="10">
        <v>250</v>
      </c>
      <c r="F97" s="10">
        <v>50</v>
      </c>
      <c r="G97" s="10">
        <v>10</v>
      </c>
      <c r="H97" s="10">
        <v>8</v>
      </c>
      <c r="I97" s="10">
        <v>9</v>
      </c>
      <c r="J97" s="10">
        <f t="shared" si="7"/>
        <v>9</v>
      </c>
      <c r="K97" s="10"/>
      <c r="L97" s="10"/>
      <c r="M97" s="10"/>
      <c r="N97" s="10"/>
      <c r="O97" s="10"/>
      <c r="P97" s="10"/>
      <c r="Q97" s="10"/>
      <c r="R97" s="10"/>
      <c r="S97" s="10">
        <v>50</v>
      </c>
      <c r="T97" s="10"/>
      <c r="U97" s="10"/>
      <c r="V97" s="10"/>
      <c r="W97" s="10"/>
      <c r="X97" s="10">
        <f t="shared" si="8"/>
        <v>50</v>
      </c>
      <c r="Y97" s="10">
        <f t="shared" si="9"/>
        <v>30</v>
      </c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2" customFormat="1" ht="15">
      <c r="A98" s="10"/>
      <c r="B98" s="10"/>
      <c r="C98" s="13" t="s">
        <v>33</v>
      </c>
      <c r="D98" s="10"/>
      <c r="E98" s="10"/>
      <c r="F98" s="10"/>
      <c r="G98" s="10"/>
      <c r="H98" s="10"/>
      <c r="I98" s="10"/>
      <c r="J98" s="10">
        <f t="shared" si="7"/>
        <v>0</v>
      </c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>
        <f t="shared" si="8"/>
        <v>0</v>
      </c>
      <c r="Y98" s="10">
        <f t="shared" si="9"/>
        <v>0</v>
      </c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2" customFormat="1" ht="12.75">
      <c r="A99" s="10"/>
      <c r="B99" s="10"/>
      <c r="C99" s="10" t="s">
        <v>34</v>
      </c>
      <c r="D99" s="10">
        <v>14</v>
      </c>
      <c r="E99" s="10">
        <v>12</v>
      </c>
      <c r="F99" s="10">
        <v>3</v>
      </c>
      <c r="G99" s="10">
        <v>3</v>
      </c>
      <c r="H99" s="10">
        <v>1</v>
      </c>
      <c r="I99" s="10">
        <v>1.5</v>
      </c>
      <c r="J99" s="10">
        <f t="shared" si="7"/>
        <v>21</v>
      </c>
      <c r="K99" s="10">
        <v>12</v>
      </c>
      <c r="L99" s="10">
        <v>15</v>
      </c>
      <c r="M99" s="10">
        <v>15</v>
      </c>
      <c r="N99" s="10"/>
      <c r="O99" s="10"/>
      <c r="P99" s="10"/>
      <c r="Q99" s="10"/>
      <c r="R99" s="10"/>
      <c r="S99" s="10"/>
      <c r="T99" s="10">
        <v>14</v>
      </c>
      <c r="U99" s="10">
        <v>15</v>
      </c>
      <c r="V99" s="10">
        <v>15</v>
      </c>
      <c r="W99" s="10"/>
      <c r="X99" s="10">
        <f t="shared" si="8"/>
        <v>86</v>
      </c>
      <c r="Y99" s="10">
        <f t="shared" si="9"/>
        <v>25.2</v>
      </c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2" customFormat="1" ht="15.75">
      <c r="A100" s="8"/>
      <c r="B100" s="10"/>
      <c r="C100" s="9" t="s">
        <v>35</v>
      </c>
      <c r="D100" s="8"/>
      <c r="E100" s="8"/>
      <c r="F100" s="8"/>
      <c r="G100" s="8"/>
      <c r="H100" s="8"/>
      <c r="I100" s="8"/>
      <c r="J100" s="10">
        <f t="shared" si="7"/>
        <v>0</v>
      </c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>
        <f t="shared" si="8"/>
        <v>0</v>
      </c>
      <c r="Y100" s="10">
        <f t="shared" si="9"/>
        <v>0</v>
      </c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2" customFormat="1" ht="12.75">
      <c r="A101" s="10" t="s">
        <v>17</v>
      </c>
      <c r="B101" s="10"/>
      <c r="C101" s="10" t="s">
        <v>18</v>
      </c>
      <c r="D101" s="10">
        <v>1</v>
      </c>
      <c r="E101" s="10">
        <v>250</v>
      </c>
      <c r="F101" s="10">
        <v>50</v>
      </c>
      <c r="G101" s="10">
        <v>10</v>
      </c>
      <c r="H101" s="10">
        <v>8</v>
      </c>
      <c r="I101" s="10">
        <v>9</v>
      </c>
      <c r="J101" s="10">
        <f t="shared" si="7"/>
        <v>9</v>
      </c>
      <c r="K101" s="10"/>
      <c r="L101" s="10"/>
      <c r="M101" s="10"/>
      <c r="N101" s="10">
        <v>50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>
        <f t="shared" si="8"/>
        <v>50</v>
      </c>
      <c r="Y101" s="10">
        <f t="shared" si="9"/>
        <v>30</v>
      </c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2" customFormat="1" ht="12.75">
      <c r="A102" s="10" t="s">
        <v>19</v>
      </c>
      <c r="B102" s="10" t="s">
        <v>36</v>
      </c>
      <c r="C102" s="10" t="s">
        <v>18</v>
      </c>
      <c r="D102" s="10">
        <v>1</v>
      </c>
      <c r="E102" s="10">
        <v>250</v>
      </c>
      <c r="F102" s="10">
        <v>50</v>
      </c>
      <c r="G102" s="10">
        <v>10</v>
      </c>
      <c r="H102" s="10">
        <v>8</v>
      </c>
      <c r="I102" s="10">
        <v>9</v>
      </c>
      <c r="J102" s="10">
        <f t="shared" si="7"/>
        <v>9</v>
      </c>
      <c r="K102" s="10">
        <v>50</v>
      </c>
      <c r="L102" s="10"/>
      <c r="M102" s="10"/>
      <c r="N102" s="10"/>
      <c r="O102" s="10"/>
      <c r="P102" s="10"/>
      <c r="Q102" s="10"/>
      <c r="R102" s="10"/>
      <c r="S102" s="10"/>
      <c r="T102" s="10"/>
      <c r="U102" s="10">
        <v>50</v>
      </c>
      <c r="V102" s="10"/>
      <c r="W102" s="10"/>
      <c r="X102" s="10">
        <f t="shared" si="8"/>
        <v>100</v>
      </c>
      <c r="Y102" s="10">
        <f t="shared" si="9"/>
        <v>30</v>
      </c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2" customFormat="1" ht="12.75">
      <c r="A103" s="10"/>
      <c r="B103" s="10"/>
      <c r="C103" s="10" t="s">
        <v>21</v>
      </c>
      <c r="D103" s="10">
        <v>8</v>
      </c>
      <c r="E103" s="10">
        <v>50</v>
      </c>
      <c r="F103" s="10">
        <v>15</v>
      </c>
      <c r="G103" s="10">
        <v>3</v>
      </c>
      <c r="H103" s="10">
        <v>8</v>
      </c>
      <c r="I103" s="10">
        <v>5</v>
      </c>
      <c r="J103" s="10">
        <f t="shared" si="7"/>
        <v>40</v>
      </c>
      <c r="K103" s="10">
        <v>30</v>
      </c>
      <c r="L103" s="10">
        <v>30</v>
      </c>
      <c r="M103" s="10">
        <v>30</v>
      </c>
      <c r="N103" s="10">
        <v>30</v>
      </c>
      <c r="O103" s="10"/>
      <c r="P103" s="10"/>
      <c r="Q103" s="10"/>
      <c r="R103" s="10"/>
      <c r="S103" s="10"/>
      <c r="T103" s="10">
        <v>30</v>
      </c>
      <c r="U103" s="10">
        <v>30</v>
      </c>
      <c r="V103" s="10">
        <v>30</v>
      </c>
      <c r="W103" s="10"/>
      <c r="X103" s="10">
        <f t="shared" si="8"/>
        <v>210</v>
      </c>
      <c r="Y103" s="10">
        <f t="shared" si="9"/>
        <v>72</v>
      </c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2.75">
      <c r="A104" s="10"/>
      <c r="B104" s="10"/>
      <c r="C104" s="10" t="s">
        <v>22</v>
      </c>
      <c r="D104" s="10">
        <v>2</v>
      </c>
      <c r="E104" s="10">
        <v>10</v>
      </c>
      <c r="F104" s="10">
        <v>3</v>
      </c>
      <c r="G104" s="10">
        <v>3</v>
      </c>
      <c r="H104" s="10">
        <v>8</v>
      </c>
      <c r="I104" s="10">
        <v>5</v>
      </c>
      <c r="J104" s="10">
        <f t="shared" si="7"/>
        <v>10</v>
      </c>
      <c r="K104" s="10">
        <v>6</v>
      </c>
      <c r="L104" s="10"/>
      <c r="M104" s="10"/>
      <c r="N104" s="10"/>
      <c r="O104" s="10"/>
      <c r="P104" s="10"/>
      <c r="Q104" s="10"/>
      <c r="R104" s="10"/>
      <c r="S104" s="10"/>
      <c r="T104" s="10">
        <v>6</v>
      </c>
      <c r="U104" s="10"/>
      <c r="V104" s="10"/>
      <c r="W104" s="10"/>
      <c r="X104" s="10">
        <f t="shared" si="8"/>
        <v>12</v>
      </c>
      <c r="Y104" s="10">
        <f t="shared" si="9"/>
        <v>3.6</v>
      </c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2.75">
      <c r="A105" s="10"/>
      <c r="B105" s="10"/>
      <c r="C105" s="10" t="s">
        <v>23</v>
      </c>
      <c r="D105" s="10">
        <v>32</v>
      </c>
      <c r="E105" s="10">
        <v>12</v>
      </c>
      <c r="F105" s="10">
        <v>3</v>
      </c>
      <c r="G105" s="10">
        <v>3</v>
      </c>
      <c r="H105" s="10">
        <v>8</v>
      </c>
      <c r="I105" s="10">
        <v>1.5</v>
      </c>
      <c r="J105" s="10">
        <f t="shared" si="7"/>
        <v>48</v>
      </c>
      <c r="K105" s="10">
        <v>18</v>
      </c>
      <c r="L105" s="10">
        <v>18</v>
      </c>
      <c r="M105" s="10">
        <v>18</v>
      </c>
      <c r="N105" s="10">
        <v>18</v>
      </c>
      <c r="O105" s="10"/>
      <c r="P105" s="10">
        <v>24</v>
      </c>
      <c r="Q105" s="10"/>
      <c r="R105" s="10"/>
      <c r="S105" s="10"/>
      <c r="T105" s="10">
        <v>18</v>
      </c>
      <c r="U105" s="10">
        <v>18</v>
      </c>
      <c r="V105" s="10">
        <v>18</v>
      </c>
      <c r="W105" s="10"/>
      <c r="X105" s="10">
        <f t="shared" si="8"/>
        <v>150</v>
      </c>
      <c r="Y105" s="10">
        <f t="shared" si="9"/>
        <v>57.6</v>
      </c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2.75">
      <c r="A106" s="10"/>
      <c r="B106" s="10"/>
      <c r="C106" s="10" t="s">
        <v>24</v>
      </c>
      <c r="D106" s="10">
        <v>16</v>
      </c>
      <c r="E106" s="10">
        <v>8</v>
      </c>
      <c r="F106" s="10">
        <v>3</v>
      </c>
      <c r="G106" s="10">
        <v>5</v>
      </c>
      <c r="H106" s="10">
        <v>1</v>
      </c>
      <c r="I106" s="10">
        <v>1</v>
      </c>
      <c r="J106" s="10">
        <f t="shared" si="7"/>
        <v>16</v>
      </c>
      <c r="K106" s="10">
        <v>48</v>
      </c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>
        <f t="shared" si="8"/>
        <v>48</v>
      </c>
      <c r="Y106" s="10">
        <f t="shared" si="9"/>
        <v>28.8</v>
      </c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2.75">
      <c r="A107" s="10"/>
      <c r="B107" s="10"/>
      <c r="C107" s="10" t="s">
        <v>25</v>
      </c>
      <c r="D107" s="10">
        <v>2</v>
      </c>
      <c r="E107" s="10">
        <v>16</v>
      </c>
      <c r="F107" s="10">
        <v>6</v>
      </c>
      <c r="G107" s="10">
        <v>5</v>
      </c>
      <c r="H107" s="10">
        <v>1</v>
      </c>
      <c r="I107" s="10">
        <v>1</v>
      </c>
      <c r="J107" s="10">
        <f t="shared" si="7"/>
        <v>2</v>
      </c>
      <c r="K107" s="10">
        <v>18</v>
      </c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>
        <f t="shared" si="8"/>
        <v>18</v>
      </c>
      <c r="Y107" s="10">
        <f t="shared" si="9"/>
        <v>7.2</v>
      </c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5">
      <c r="A108" s="10"/>
      <c r="B108" s="10"/>
      <c r="C108" s="13" t="s">
        <v>37</v>
      </c>
      <c r="D108" s="10"/>
      <c r="E108" s="10"/>
      <c r="F108" s="10"/>
      <c r="G108" s="10"/>
      <c r="H108" s="10"/>
      <c r="I108" s="10"/>
      <c r="J108" s="10">
        <f t="shared" si="7"/>
        <v>0</v>
      </c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>
        <f t="shared" si="8"/>
        <v>0</v>
      </c>
      <c r="Y108" s="10">
        <f t="shared" si="9"/>
        <v>0</v>
      </c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2.75">
      <c r="A109" s="10"/>
      <c r="B109" s="10"/>
      <c r="C109" s="10" t="s">
        <v>28</v>
      </c>
      <c r="D109" s="10">
        <v>2</v>
      </c>
      <c r="E109" s="10">
        <v>12</v>
      </c>
      <c r="F109" s="10">
        <v>3</v>
      </c>
      <c r="G109" s="10">
        <v>3</v>
      </c>
      <c r="H109" s="10">
        <v>1</v>
      </c>
      <c r="I109" s="10">
        <v>1.5</v>
      </c>
      <c r="J109" s="10">
        <f t="shared" si="7"/>
        <v>3</v>
      </c>
      <c r="K109" s="10"/>
      <c r="L109" s="10"/>
      <c r="M109" s="10"/>
      <c r="N109" s="10"/>
      <c r="O109" s="10"/>
      <c r="P109" s="10"/>
      <c r="Q109" s="10"/>
      <c r="R109" s="10">
        <v>6</v>
      </c>
      <c r="S109" s="10"/>
      <c r="T109" s="10"/>
      <c r="U109" s="10"/>
      <c r="V109" s="10"/>
      <c r="W109" s="10"/>
      <c r="X109" s="10">
        <f t="shared" si="8"/>
        <v>6</v>
      </c>
      <c r="Y109" s="10">
        <f t="shared" si="9"/>
        <v>3.6</v>
      </c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2.75">
      <c r="A110" s="10"/>
      <c r="B110" s="10"/>
      <c r="C110" s="10" t="s">
        <v>29</v>
      </c>
      <c r="D110" s="10">
        <v>2</v>
      </c>
      <c r="E110" s="10">
        <v>12</v>
      </c>
      <c r="F110" s="10">
        <v>3</v>
      </c>
      <c r="G110" s="10">
        <v>3</v>
      </c>
      <c r="H110" s="10">
        <v>1</v>
      </c>
      <c r="I110" s="10">
        <v>0.5</v>
      </c>
      <c r="J110" s="10">
        <f t="shared" si="7"/>
        <v>1</v>
      </c>
      <c r="K110" s="10"/>
      <c r="L110" s="10"/>
      <c r="M110" s="10"/>
      <c r="N110" s="10"/>
      <c r="O110" s="10"/>
      <c r="P110" s="10"/>
      <c r="Q110" s="10"/>
      <c r="R110" s="10">
        <v>6</v>
      </c>
      <c r="S110" s="10"/>
      <c r="T110" s="10"/>
      <c r="U110" s="10"/>
      <c r="V110" s="10"/>
      <c r="W110" s="10"/>
      <c r="X110" s="10">
        <f t="shared" si="8"/>
        <v>6</v>
      </c>
      <c r="Y110" s="10">
        <f t="shared" si="9"/>
        <v>3.6</v>
      </c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2.75">
      <c r="A111" s="10"/>
      <c r="B111" s="10"/>
      <c r="C111" s="10" t="s">
        <v>38</v>
      </c>
      <c r="D111" s="10">
        <v>13</v>
      </c>
      <c r="E111" s="10">
        <v>12</v>
      </c>
      <c r="F111" s="10">
        <v>3</v>
      </c>
      <c r="G111" s="10">
        <v>3</v>
      </c>
      <c r="H111" s="10">
        <v>1</v>
      </c>
      <c r="I111" s="10">
        <v>1.5</v>
      </c>
      <c r="J111" s="10">
        <f t="shared" si="7"/>
        <v>19.5</v>
      </c>
      <c r="K111" s="10"/>
      <c r="L111" s="10"/>
      <c r="M111" s="10"/>
      <c r="N111" s="10"/>
      <c r="O111" s="10"/>
      <c r="P111" s="10"/>
      <c r="Q111" s="10"/>
      <c r="R111" s="10">
        <v>39</v>
      </c>
      <c r="S111" s="10"/>
      <c r="T111" s="10"/>
      <c r="U111" s="10"/>
      <c r="V111" s="10"/>
      <c r="W111" s="10"/>
      <c r="X111" s="10">
        <f t="shared" si="8"/>
        <v>39</v>
      </c>
      <c r="Y111" s="10">
        <f t="shared" si="9"/>
        <v>23.4</v>
      </c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2" customFormat="1" ht="15.75">
      <c r="A112" s="8"/>
      <c r="B112" s="10"/>
      <c r="C112" s="9" t="s">
        <v>39</v>
      </c>
      <c r="D112" s="10"/>
      <c r="E112" s="10"/>
      <c r="F112" s="10"/>
      <c r="G112" s="10"/>
      <c r="H112" s="10"/>
      <c r="I112" s="10"/>
      <c r="J112" s="10">
        <f t="shared" si="7"/>
        <v>0</v>
      </c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>
        <f t="shared" si="8"/>
        <v>0</v>
      </c>
      <c r="Y112" s="10">
        <f t="shared" si="9"/>
        <v>0</v>
      </c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2" customFormat="1" ht="12.75">
      <c r="A113" s="10" t="s">
        <v>17</v>
      </c>
      <c r="B113" s="10" t="s">
        <v>20</v>
      </c>
      <c r="C113" s="10" t="s">
        <v>40</v>
      </c>
      <c r="D113" s="10">
        <v>1</v>
      </c>
      <c r="E113" s="10">
        <v>250</v>
      </c>
      <c r="F113" s="10">
        <v>50</v>
      </c>
      <c r="G113" s="10">
        <v>10</v>
      </c>
      <c r="H113" s="10">
        <v>8</v>
      </c>
      <c r="I113" s="10">
        <v>9</v>
      </c>
      <c r="J113" s="10">
        <f t="shared" si="7"/>
        <v>9</v>
      </c>
      <c r="K113" s="10"/>
      <c r="L113" s="10"/>
      <c r="M113" s="10"/>
      <c r="N113" s="10"/>
      <c r="O113" s="10"/>
      <c r="P113" s="10"/>
      <c r="Q113" s="10">
        <v>50</v>
      </c>
      <c r="R113" s="10"/>
      <c r="S113" s="10"/>
      <c r="T113" s="10"/>
      <c r="U113" s="10"/>
      <c r="V113" s="10"/>
      <c r="W113" s="10"/>
      <c r="X113" s="10">
        <f t="shared" si="8"/>
        <v>50</v>
      </c>
      <c r="Y113" s="10">
        <f t="shared" si="9"/>
        <v>30</v>
      </c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2" customFormat="1" ht="15">
      <c r="A114" s="10"/>
      <c r="B114" s="10"/>
      <c r="C114" s="13" t="s">
        <v>41</v>
      </c>
      <c r="D114" s="10"/>
      <c r="E114" s="10"/>
      <c r="F114" s="10"/>
      <c r="G114" s="10"/>
      <c r="H114" s="10"/>
      <c r="I114" s="10"/>
      <c r="J114" s="10">
        <f t="shared" si="7"/>
        <v>0</v>
      </c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>
        <f t="shared" si="8"/>
        <v>0</v>
      </c>
      <c r="Y114" s="10">
        <f t="shared" si="9"/>
        <v>0</v>
      </c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2" customFormat="1" ht="12.75">
      <c r="A115" s="10"/>
      <c r="B115" s="10"/>
      <c r="C115" s="10" t="s">
        <v>28</v>
      </c>
      <c r="D115" s="10">
        <v>19</v>
      </c>
      <c r="E115" s="10">
        <v>12</v>
      </c>
      <c r="F115" s="10">
        <v>3</v>
      </c>
      <c r="G115" s="10">
        <v>3</v>
      </c>
      <c r="H115" s="10">
        <v>1</v>
      </c>
      <c r="I115" s="10">
        <v>1.5</v>
      </c>
      <c r="J115" s="10">
        <f t="shared" si="7"/>
        <v>28.5</v>
      </c>
      <c r="K115" s="10"/>
      <c r="L115" s="10"/>
      <c r="M115" s="10"/>
      <c r="N115" s="10"/>
      <c r="O115" s="10"/>
      <c r="P115" s="10">
        <v>27</v>
      </c>
      <c r="Q115" s="10"/>
      <c r="R115" s="10">
        <v>30</v>
      </c>
      <c r="S115" s="10"/>
      <c r="T115" s="10"/>
      <c r="U115" s="10"/>
      <c r="V115" s="10"/>
      <c r="W115" s="10"/>
      <c r="X115" s="10">
        <f aca="true" t="shared" si="10" ref="X115:X143">SUM(K115:V115)</f>
        <v>57</v>
      </c>
      <c r="Y115" s="10">
        <f t="shared" si="9"/>
        <v>34.2</v>
      </c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2" customFormat="1" ht="12.75">
      <c r="A116" s="10"/>
      <c r="B116" s="10"/>
      <c r="C116" s="10" t="s">
        <v>29</v>
      </c>
      <c r="D116" s="10">
        <v>19</v>
      </c>
      <c r="E116" s="10">
        <v>12</v>
      </c>
      <c r="F116" s="10">
        <v>3</v>
      </c>
      <c r="G116" s="10">
        <v>3</v>
      </c>
      <c r="H116" s="10">
        <v>1</v>
      </c>
      <c r="I116" s="10">
        <v>0.5</v>
      </c>
      <c r="J116" s="10">
        <f t="shared" si="7"/>
        <v>9.5</v>
      </c>
      <c r="K116" s="10"/>
      <c r="L116" s="10"/>
      <c r="M116" s="10"/>
      <c r="N116" s="10"/>
      <c r="O116" s="10"/>
      <c r="P116" s="10">
        <v>30</v>
      </c>
      <c r="Q116" s="10"/>
      <c r="R116" s="10">
        <v>27</v>
      </c>
      <c r="S116" s="10"/>
      <c r="T116" s="10"/>
      <c r="U116" s="10"/>
      <c r="V116" s="10"/>
      <c r="W116" s="10"/>
      <c r="X116" s="10">
        <f t="shared" si="10"/>
        <v>57</v>
      </c>
      <c r="Y116" s="10">
        <f t="shared" si="9"/>
        <v>34.2</v>
      </c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2" customFormat="1" ht="15.75">
      <c r="A117" s="8"/>
      <c r="B117" s="8"/>
      <c r="C117" s="9" t="s">
        <v>42</v>
      </c>
      <c r="D117" s="8"/>
      <c r="E117" s="8"/>
      <c r="F117" s="8"/>
      <c r="G117" s="8"/>
      <c r="H117" s="8"/>
      <c r="I117" s="8"/>
      <c r="J117" s="10">
        <f t="shared" si="7"/>
        <v>0</v>
      </c>
      <c r="K117" s="8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>
        <f t="shared" si="10"/>
        <v>0</v>
      </c>
      <c r="Y117" s="10">
        <f t="shared" si="9"/>
        <v>0</v>
      </c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2" customFormat="1" ht="12.75">
      <c r="A118" s="10" t="s">
        <v>17</v>
      </c>
      <c r="B118" s="11"/>
      <c r="C118" s="10" t="s">
        <v>18</v>
      </c>
      <c r="D118" s="10">
        <v>1</v>
      </c>
      <c r="E118" s="10">
        <v>250</v>
      </c>
      <c r="F118" s="10">
        <v>50</v>
      </c>
      <c r="G118" s="10">
        <v>10</v>
      </c>
      <c r="H118" s="10">
        <v>8</v>
      </c>
      <c r="I118" s="10">
        <v>9</v>
      </c>
      <c r="J118" s="10">
        <f t="shared" si="7"/>
        <v>9</v>
      </c>
      <c r="K118" s="11"/>
      <c r="L118" s="10"/>
      <c r="M118" s="10"/>
      <c r="N118" s="10"/>
      <c r="O118" s="10"/>
      <c r="P118" s="10"/>
      <c r="Q118" s="10"/>
      <c r="R118" s="10"/>
      <c r="S118" s="10"/>
      <c r="T118" s="10">
        <v>50</v>
      </c>
      <c r="U118" s="10"/>
      <c r="V118" s="10"/>
      <c r="W118" s="10"/>
      <c r="X118" s="10">
        <f t="shared" si="10"/>
        <v>50</v>
      </c>
      <c r="Y118" s="10">
        <f t="shared" si="9"/>
        <v>30</v>
      </c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2" customFormat="1" ht="12.75">
      <c r="A119" s="10" t="s">
        <v>19</v>
      </c>
      <c r="B119" s="10" t="s">
        <v>20</v>
      </c>
      <c r="C119" s="10" t="s">
        <v>18</v>
      </c>
      <c r="D119" s="10">
        <v>1</v>
      </c>
      <c r="E119" s="10">
        <v>250</v>
      </c>
      <c r="F119" s="10">
        <v>50</v>
      </c>
      <c r="G119" s="10">
        <v>10</v>
      </c>
      <c r="H119" s="10">
        <v>8</v>
      </c>
      <c r="I119" s="10">
        <v>9</v>
      </c>
      <c r="J119" s="10">
        <f t="shared" si="7"/>
        <v>9</v>
      </c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>
        <v>50</v>
      </c>
      <c r="W119" s="10"/>
      <c r="X119" s="10">
        <f t="shared" si="10"/>
        <v>50</v>
      </c>
      <c r="Y119" s="10">
        <f t="shared" si="9"/>
        <v>30</v>
      </c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2" customFormat="1" ht="12.75">
      <c r="A120" s="10"/>
      <c r="B120" s="10"/>
      <c r="C120" s="10" t="s">
        <v>43</v>
      </c>
      <c r="D120" s="10">
        <v>5</v>
      </c>
      <c r="E120" s="10">
        <v>50</v>
      </c>
      <c r="F120" s="10">
        <v>15</v>
      </c>
      <c r="G120" s="10">
        <v>3</v>
      </c>
      <c r="H120" s="10">
        <v>8</v>
      </c>
      <c r="I120" s="10">
        <v>5</v>
      </c>
      <c r="J120" s="10">
        <f t="shared" si="7"/>
        <v>25</v>
      </c>
      <c r="K120" s="10"/>
      <c r="L120" s="10">
        <v>75</v>
      </c>
      <c r="M120" s="10"/>
      <c r="N120" s="10"/>
      <c r="O120" s="10"/>
      <c r="P120" s="10"/>
      <c r="Q120" s="10"/>
      <c r="R120" s="10"/>
      <c r="S120" s="10"/>
      <c r="T120" s="10">
        <v>75</v>
      </c>
      <c r="U120" s="10"/>
      <c r="V120" s="10"/>
      <c r="W120" s="10"/>
      <c r="X120" s="10">
        <f t="shared" si="10"/>
        <v>150</v>
      </c>
      <c r="Y120" s="10">
        <f t="shared" si="9"/>
        <v>45</v>
      </c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s="2" customFormat="1" ht="12.75">
      <c r="A121" s="10"/>
      <c r="B121" s="10"/>
      <c r="C121" s="10" t="s">
        <v>22</v>
      </c>
      <c r="D121" s="10">
        <v>1</v>
      </c>
      <c r="E121" s="10">
        <v>10</v>
      </c>
      <c r="F121" s="10">
        <v>3</v>
      </c>
      <c r="G121" s="10">
        <v>3</v>
      </c>
      <c r="H121" s="10">
        <v>8</v>
      </c>
      <c r="I121" s="10">
        <v>5</v>
      </c>
      <c r="J121" s="10">
        <f t="shared" si="7"/>
        <v>5</v>
      </c>
      <c r="K121" s="10"/>
      <c r="L121" s="10">
        <v>3</v>
      </c>
      <c r="M121" s="10"/>
      <c r="N121" s="10"/>
      <c r="O121" s="10"/>
      <c r="P121" s="10"/>
      <c r="Q121" s="10"/>
      <c r="R121" s="10"/>
      <c r="S121" s="10"/>
      <c r="T121" s="10">
        <v>3</v>
      </c>
      <c r="U121" s="10"/>
      <c r="V121" s="10"/>
      <c r="W121" s="10"/>
      <c r="X121" s="10">
        <f t="shared" si="10"/>
        <v>6</v>
      </c>
      <c r="Y121" s="10">
        <f t="shared" si="9"/>
        <v>1.8</v>
      </c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s="2" customFormat="1" ht="12.75">
      <c r="A122" s="10"/>
      <c r="B122" s="10"/>
      <c r="C122" s="10" t="s">
        <v>23</v>
      </c>
      <c r="D122" s="10">
        <v>20</v>
      </c>
      <c r="E122" s="10">
        <v>12</v>
      </c>
      <c r="F122" s="10">
        <v>3</v>
      </c>
      <c r="G122" s="10">
        <v>3</v>
      </c>
      <c r="H122" s="10">
        <v>8</v>
      </c>
      <c r="I122" s="10">
        <v>1.5</v>
      </c>
      <c r="J122" s="10">
        <f t="shared" si="7"/>
        <v>30</v>
      </c>
      <c r="K122" s="10"/>
      <c r="L122" s="10">
        <v>60</v>
      </c>
      <c r="M122" s="10"/>
      <c r="N122" s="10"/>
      <c r="O122" s="10"/>
      <c r="P122" s="10"/>
      <c r="Q122" s="10"/>
      <c r="R122" s="10"/>
      <c r="S122" s="10"/>
      <c r="T122" s="10"/>
      <c r="U122" s="10"/>
      <c r="V122" s="10">
        <v>60</v>
      </c>
      <c r="W122" s="10"/>
      <c r="X122" s="10">
        <f t="shared" si="10"/>
        <v>120</v>
      </c>
      <c r="Y122" s="10">
        <f t="shared" si="9"/>
        <v>36</v>
      </c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s="2" customFormat="1" ht="12.75">
      <c r="A123" s="10"/>
      <c r="B123" s="10"/>
      <c r="C123" s="10" t="s">
        <v>24</v>
      </c>
      <c r="D123" s="10">
        <v>10</v>
      </c>
      <c r="E123" s="10">
        <v>8</v>
      </c>
      <c r="F123" s="10">
        <v>3</v>
      </c>
      <c r="G123" s="10">
        <v>5</v>
      </c>
      <c r="H123" s="10">
        <v>1</v>
      </c>
      <c r="I123" s="10">
        <v>1</v>
      </c>
      <c r="J123" s="10">
        <f t="shared" si="7"/>
        <v>10</v>
      </c>
      <c r="K123" s="10"/>
      <c r="L123" s="10"/>
      <c r="M123" s="10">
        <v>30</v>
      </c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>
        <f t="shared" si="10"/>
        <v>30</v>
      </c>
      <c r="Y123" s="10">
        <f t="shared" si="9"/>
        <v>18</v>
      </c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s="2" customFormat="1" ht="12.75">
      <c r="A124" s="10"/>
      <c r="B124" s="10"/>
      <c r="C124" s="10" t="s">
        <v>25</v>
      </c>
      <c r="D124" s="10">
        <v>1</v>
      </c>
      <c r="E124" s="10">
        <v>16</v>
      </c>
      <c r="F124" s="10">
        <v>6</v>
      </c>
      <c r="G124" s="10">
        <v>5</v>
      </c>
      <c r="H124" s="10">
        <v>1</v>
      </c>
      <c r="I124" s="10">
        <v>1</v>
      </c>
      <c r="J124" s="10">
        <f t="shared" si="7"/>
        <v>1</v>
      </c>
      <c r="K124" s="10"/>
      <c r="L124" s="10"/>
      <c r="M124" s="10">
        <v>6</v>
      </c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>
        <f t="shared" si="10"/>
        <v>6</v>
      </c>
      <c r="Y124" s="10">
        <f t="shared" si="9"/>
        <v>3.6</v>
      </c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s="2" customFormat="1" ht="15">
      <c r="A125" s="10"/>
      <c r="B125" s="10"/>
      <c r="C125" s="13" t="s">
        <v>44</v>
      </c>
      <c r="D125" s="10"/>
      <c r="E125" s="10"/>
      <c r="F125" s="10"/>
      <c r="G125" s="10"/>
      <c r="H125" s="10"/>
      <c r="I125" s="10"/>
      <c r="J125" s="10">
        <f t="shared" si="7"/>
        <v>0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>
        <f t="shared" si="10"/>
        <v>0</v>
      </c>
      <c r="Y125" s="10">
        <f t="shared" si="9"/>
        <v>0</v>
      </c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s="2" customFormat="1" ht="12.75">
      <c r="A126" s="10"/>
      <c r="B126" s="10"/>
      <c r="C126" s="10" t="s">
        <v>28</v>
      </c>
      <c r="D126" s="10">
        <v>10</v>
      </c>
      <c r="E126" s="10">
        <v>12</v>
      </c>
      <c r="F126" s="10">
        <v>3</v>
      </c>
      <c r="G126" s="10">
        <v>3</v>
      </c>
      <c r="H126" s="10">
        <v>1</v>
      </c>
      <c r="I126" s="10">
        <v>1.5</v>
      </c>
      <c r="J126" s="10">
        <f t="shared" si="7"/>
        <v>15</v>
      </c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>
        <v>30</v>
      </c>
      <c r="V126" s="10"/>
      <c r="W126" s="10"/>
      <c r="X126" s="10">
        <f t="shared" si="10"/>
        <v>30</v>
      </c>
      <c r="Y126" s="10">
        <f t="shared" si="9"/>
        <v>18</v>
      </c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s="2" customFormat="1" ht="12.75">
      <c r="A127" s="10"/>
      <c r="B127" s="10"/>
      <c r="C127" s="10" t="s">
        <v>29</v>
      </c>
      <c r="D127" s="10">
        <v>1</v>
      </c>
      <c r="E127" s="10">
        <v>12</v>
      </c>
      <c r="F127" s="10">
        <v>3</v>
      </c>
      <c r="G127" s="10">
        <v>3</v>
      </c>
      <c r="H127" s="10">
        <v>1</v>
      </c>
      <c r="I127" s="10">
        <v>0.5</v>
      </c>
      <c r="J127" s="10">
        <f t="shared" si="7"/>
        <v>0.5</v>
      </c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>
        <v>3</v>
      </c>
      <c r="V127" s="10"/>
      <c r="W127" s="10"/>
      <c r="X127" s="10">
        <f t="shared" si="10"/>
        <v>3</v>
      </c>
      <c r="Y127" s="10">
        <f t="shared" si="9"/>
        <v>1.8</v>
      </c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s="2" customFormat="1" ht="12.75">
      <c r="A128" s="10"/>
      <c r="B128" s="10"/>
      <c r="C128" s="10" t="s">
        <v>45</v>
      </c>
      <c r="D128" s="10">
        <v>7</v>
      </c>
      <c r="E128" s="10">
        <v>19</v>
      </c>
      <c r="F128" s="10">
        <v>4.5</v>
      </c>
      <c r="G128" s="10">
        <v>3</v>
      </c>
      <c r="H128" s="10">
        <v>1</v>
      </c>
      <c r="I128" s="10">
        <v>1.5</v>
      </c>
      <c r="J128" s="10">
        <f t="shared" si="7"/>
        <v>10.5</v>
      </c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>
        <v>31.5</v>
      </c>
      <c r="V128" s="10"/>
      <c r="W128" s="10"/>
      <c r="X128" s="10">
        <f t="shared" si="10"/>
        <v>31.5</v>
      </c>
      <c r="Y128" s="10">
        <f t="shared" si="9"/>
        <v>18.9</v>
      </c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s="2" customFormat="1" ht="12.75">
      <c r="A129" s="10"/>
      <c r="B129" s="10"/>
      <c r="C129" s="10" t="s">
        <v>34</v>
      </c>
      <c r="D129" s="10">
        <v>10</v>
      </c>
      <c r="E129" s="10">
        <v>12</v>
      </c>
      <c r="F129" s="10">
        <v>3</v>
      </c>
      <c r="G129" s="10">
        <v>3</v>
      </c>
      <c r="H129" s="10">
        <v>1</v>
      </c>
      <c r="I129" s="10">
        <v>1.5</v>
      </c>
      <c r="J129" s="10">
        <f t="shared" si="7"/>
        <v>15</v>
      </c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>
        <v>30</v>
      </c>
      <c r="V129" s="10"/>
      <c r="W129" s="10"/>
      <c r="X129" s="10">
        <f t="shared" si="10"/>
        <v>30</v>
      </c>
      <c r="Y129" s="10">
        <f t="shared" si="9"/>
        <v>18</v>
      </c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2" customFormat="1" ht="15">
      <c r="A130" s="10"/>
      <c r="B130" s="10"/>
      <c r="C130" s="13" t="s">
        <v>46</v>
      </c>
      <c r="D130" s="10"/>
      <c r="E130" s="10"/>
      <c r="F130" s="10"/>
      <c r="G130" s="10"/>
      <c r="H130" s="10"/>
      <c r="I130" s="10"/>
      <c r="J130" s="10">
        <f t="shared" si="7"/>
        <v>0</v>
      </c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>
        <f t="shared" si="10"/>
        <v>0</v>
      </c>
      <c r="Y130" s="10">
        <f t="shared" si="9"/>
        <v>0</v>
      </c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s="2" customFormat="1" ht="12.75">
      <c r="A131" s="10"/>
      <c r="B131" s="10"/>
      <c r="C131" s="10" t="s">
        <v>47</v>
      </c>
      <c r="D131" s="10">
        <v>650</v>
      </c>
      <c r="E131" s="10">
        <v>145</v>
      </c>
      <c r="F131" s="10">
        <v>45</v>
      </c>
      <c r="G131" s="10">
        <v>20</v>
      </c>
      <c r="H131" s="10">
        <v>12</v>
      </c>
      <c r="I131" s="10">
        <v>1.5</v>
      </c>
      <c r="J131" s="10">
        <f aca="true" t="shared" si="11" ref="J131:J141">I131*D131/1000</f>
        <v>0.975</v>
      </c>
      <c r="K131" s="10"/>
      <c r="L131" s="10"/>
      <c r="M131" s="10"/>
      <c r="N131" s="10">
        <f>D131*F131/1000</f>
        <v>29.25</v>
      </c>
      <c r="O131" s="10"/>
      <c r="P131" s="10"/>
      <c r="Q131" s="10"/>
      <c r="R131" s="10"/>
      <c r="S131" s="10"/>
      <c r="T131" s="10"/>
      <c r="U131" s="10"/>
      <c r="V131" s="10"/>
      <c r="W131" s="10"/>
      <c r="X131" s="10">
        <f t="shared" si="10"/>
        <v>29.25</v>
      </c>
      <c r="Y131" s="10">
        <f aca="true" t="shared" si="12" ref="Y131:Y143">4*5*E131*D131/100/1000</f>
        <v>18.85</v>
      </c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s="2" customFormat="1" ht="12.75">
      <c r="A132" s="10"/>
      <c r="B132" s="10" t="s">
        <v>48</v>
      </c>
      <c r="C132" s="10" t="s">
        <v>49</v>
      </c>
      <c r="D132" s="10">
        <v>650</v>
      </c>
      <c r="E132" s="10">
        <v>145</v>
      </c>
      <c r="F132" s="10">
        <v>45</v>
      </c>
      <c r="G132" s="10">
        <v>20</v>
      </c>
      <c r="H132" s="10">
        <v>12</v>
      </c>
      <c r="I132" s="10">
        <v>1.5</v>
      </c>
      <c r="J132" s="10">
        <f t="shared" si="11"/>
        <v>0.975</v>
      </c>
      <c r="K132" s="10"/>
      <c r="L132" s="10"/>
      <c r="M132" s="10"/>
      <c r="N132" s="10">
        <f>D132*F132/1000</f>
        <v>29.25</v>
      </c>
      <c r="O132" s="10"/>
      <c r="P132" s="10"/>
      <c r="Q132" s="10"/>
      <c r="R132" s="10"/>
      <c r="S132" s="10"/>
      <c r="T132" s="10"/>
      <c r="U132" s="10"/>
      <c r="V132" s="10"/>
      <c r="W132" s="10"/>
      <c r="X132" s="10">
        <f t="shared" si="10"/>
        <v>29.25</v>
      </c>
      <c r="Y132" s="10">
        <f t="shared" si="12"/>
        <v>18.85</v>
      </c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s="2" customFormat="1" ht="12.75">
      <c r="A133" s="10"/>
      <c r="B133" s="10"/>
      <c r="C133" s="10" t="s">
        <v>50</v>
      </c>
      <c r="D133" s="10">
        <v>585</v>
      </c>
      <c r="E133" s="10">
        <v>145</v>
      </c>
      <c r="F133" s="10">
        <v>45</v>
      </c>
      <c r="G133" s="10">
        <v>20</v>
      </c>
      <c r="H133" s="10">
        <v>12</v>
      </c>
      <c r="I133" s="10">
        <v>1.5</v>
      </c>
      <c r="J133" s="10">
        <f t="shared" si="11"/>
        <v>0.8775</v>
      </c>
      <c r="K133" s="10"/>
      <c r="L133" s="10"/>
      <c r="M133" s="10"/>
      <c r="N133" s="10"/>
      <c r="O133" s="10"/>
      <c r="P133" s="10">
        <f>D133*F133/1000</f>
        <v>26.325</v>
      </c>
      <c r="Q133" s="10"/>
      <c r="R133" s="10"/>
      <c r="S133" s="10"/>
      <c r="T133" s="10"/>
      <c r="U133" s="10"/>
      <c r="V133" s="10"/>
      <c r="W133" s="10"/>
      <c r="X133" s="10">
        <f t="shared" si="10"/>
        <v>26.325</v>
      </c>
      <c r="Y133" s="10">
        <f t="shared" si="12"/>
        <v>16.965</v>
      </c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s="2" customFormat="1" ht="12.75">
      <c r="A134" s="10"/>
      <c r="B134" s="10"/>
      <c r="C134" s="10" t="s">
        <v>51</v>
      </c>
      <c r="D134" s="10">
        <v>90</v>
      </c>
      <c r="E134" s="10">
        <v>145</v>
      </c>
      <c r="F134" s="10">
        <v>45</v>
      </c>
      <c r="G134" s="10">
        <v>20</v>
      </c>
      <c r="H134" s="10">
        <v>12</v>
      </c>
      <c r="I134" s="10">
        <v>1.5</v>
      </c>
      <c r="J134" s="10">
        <f t="shared" si="11"/>
        <v>0.135</v>
      </c>
      <c r="K134" s="10"/>
      <c r="L134" s="10"/>
      <c r="M134" s="10"/>
      <c r="N134" s="10"/>
      <c r="O134" s="10"/>
      <c r="P134" s="10">
        <f>D134*F134/1000</f>
        <v>4.05</v>
      </c>
      <c r="Q134" s="10"/>
      <c r="R134" s="10"/>
      <c r="S134" s="10"/>
      <c r="T134" s="10"/>
      <c r="U134" s="10"/>
      <c r="V134" s="10"/>
      <c r="W134" s="10"/>
      <c r="X134" s="10">
        <f t="shared" si="10"/>
        <v>4.05</v>
      </c>
      <c r="Y134" s="10">
        <f t="shared" si="12"/>
        <v>2.61</v>
      </c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s="2" customFormat="1" ht="12.75">
      <c r="A135" s="10"/>
      <c r="B135" s="10" t="s">
        <v>48</v>
      </c>
      <c r="C135" s="10" t="s">
        <v>52</v>
      </c>
      <c r="D135" s="10">
        <v>90</v>
      </c>
      <c r="E135" s="10">
        <v>145</v>
      </c>
      <c r="F135" s="10">
        <v>45</v>
      </c>
      <c r="G135" s="10">
        <v>20</v>
      </c>
      <c r="H135" s="10">
        <v>12</v>
      </c>
      <c r="I135" s="10">
        <v>1.5</v>
      </c>
      <c r="J135" s="10">
        <f t="shared" si="11"/>
        <v>0.135</v>
      </c>
      <c r="K135" s="10"/>
      <c r="L135" s="10"/>
      <c r="M135" s="10"/>
      <c r="N135" s="10"/>
      <c r="O135" s="10"/>
      <c r="P135" s="10">
        <f>D135*F135/1000</f>
        <v>4.05</v>
      </c>
      <c r="Q135" s="10"/>
      <c r="R135" s="10"/>
      <c r="S135" s="10"/>
      <c r="T135" s="10"/>
      <c r="U135" s="10"/>
      <c r="V135" s="10"/>
      <c r="W135" s="10"/>
      <c r="X135" s="10">
        <f t="shared" si="10"/>
        <v>4.05</v>
      </c>
      <c r="Y135" s="10">
        <f t="shared" si="12"/>
        <v>2.61</v>
      </c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s="2" customFormat="1" ht="12.75">
      <c r="A136" s="10"/>
      <c r="B136" s="10" t="s">
        <v>48</v>
      </c>
      <c r="C136" s="10" t="s">
        <v>53</v>
      </c>
      <c r="D136" s="10">
        <v>1160</v>
      </c>
      <c r="E136" s="10">
        <v>145</v>
      </c>
      <c r="F136" s="10">
        <v>45</v>
      </c>
      <c r="G136" s="10">
        <v>20</v>
      </c>
      <c r="H136" s="10">
        <v>12</v>
      </c>
      <c r="I136" s="10">
        <v>1.5</v>
      </c>
      <c r="J136" s="10">
        <f t="shared" si="11"/>
        <v>1.74</v>
      </c>
      <c r="K136" s="10"/>
      <c r="L136" s="10"/>
      <c r="M136" s="10"/>
      <c r="N136" s="10"/>
      <c r="O136" s="10"/>
      <c r="P136" s="10"/>
      <c r="Q136" s="10"/>
      <c r="R136" s="10">
        <f>D136*F136/1000</f>
        <v>52.2</v>
      </c>
      <c r="S136" s="10"/>
      <c r="T136" s="10"/>
      <c r="U136" s="10"/>
      <c r="V136" s="10"/>
      <c r="W136" s="10"/>
      <c r="X136" s="10">
        <f t="shared" si="10"/>
        <v>52.2</v>
      </c>
      <c r="Y136" s="10">
        <f t="shared" si="12"/>
        <v>33.64</v>
      </c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s="2" customFormat="1" ht="12.75">
      <c r="A137" s="10"/>
      <c r="B137" s="10"/>
      <c r="C137" s="10" t="s">
        <v>54</v>
      </c>
      <c r="D137" s="10">
        <v>325</v>
      </c>
      <c r="E137" s="10">
        <v>145</v>
      </c>
      <c r="F137" s="10">
        <v>45</v>
      </c>
      <c r="G137" s="10">
        <v>20</v>
      </c>
      <c r="H137" s="10">
        <v>12</v>
      </c>
      <c r="I137" s="10">
        <v>1.5</v>
      </c>
      <c r="J137" s="10">
        <f t="shared" si="11"/>
        <v>0.4875</v>
      </c>
      <c r="K137" s="10"/>
      <c r="L137" s="10"/>
      <c r="M137" s="10"/>
      <c r="N137" s="10"/>
      <c r="O137" s="10"/>
      <c r="P137" s="10"/>
      <c r="Q137" s="10"/>
      <c r="R137" s="10">
        <f>E137*G137/1000</f>
        <v>2.9</v>
      </c>
      <c r="S137" s="10"/>
      <c r="T137" s="10"/>
      <c r="U137" s="10"/>
      <c r="V137" s="10"/>
      <c r="W137" s="10"/>
      <c r="X137" s="10">
        <f t="shared" si="10"/>
        <v>2.9</v>
      </c>
      <c r="Y137" s="10">
        <f t="shared" si="12"/>
        <v>9.425</v>
      </c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2" customFormat="1" ht="12.75">
      <c r="A138" s="10"/>
      <c r="B138" s="10"/>
      <c r="C138" s="10" t="s">
        <v>55</v>
      </c>
      <c r="D138" s="10">
        <v>1334</v>
      </c>
      <c r="E138" s="10">
        <v>145</v>
      </c>
      <c r="F138" s="10">
        <v>45</v>
      </c>
      <c r="G138" s="10">
        <v>20</v>
      </c>
      <c r="H138" s="10">
        <v>12</v>
      </c>
      <c r="I138" s="10">
        <v>1.5</v>
      </c>
      <c r="J138" s="10">
        <f t="shared" si="11"/>
        <v>2.001</v>
      </c>
      <c r="K138" s="10"/>
      <c r="L138" s="10"/>
      <c r="M138" s="10"/>
      <c r="N138" s="10"/>
      <c r="O138" s="10"/>
      <c r="P138" s="10"/>
      <c r="Q138" s="10"/>
      <c r="R138" s="10">
        <f>E138*G138/1000</f>
        <v>2.9</v>
      </c>
      <c r="S138" s="10"/>
      <c r="T138" s="10"/>
      <c r="U138" s="10"/>
      <c r="V138" s="10"/>
      <c r="W138" s="10"/>
      <c r="X138" s="10">
        <f t="shared" si="10"/>
        <v>2.9</v>
      </c>
      <c r="Y138" s="10">
        <f t="shared" si="12"/>
        <v>38.686</v>
      </c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s="2" customFormat="1" ht="12.75">
      <c r="A139" s="10"/>
      <c r="B139" s="10" t="s">
        <v>56</v>
      </c>
      <c r="C139" s="10" t="s">
        <v>57</v>
      </c>
      <c r="D139" s="10">
        <v>650</v>
      </c>
      <c r="E139" s="10">
        <v>145</v>
      </c>
      <c r="F139" s="10">
        <v>45</v>
      </c>
      <c r="G139" s="10">
        <v>20</v>
      </c>
      <c r="H139" s="10">
        <v>12</v>
      </c>
      <c r="I139" s="10">
        <v>1.5</v>
      </c>
      <c r="J139" s="10">
        <f t="shared" si="11"/>
        <v>0.975</v>
      </c>
      <c r="K139" s="10"/>
      <c r="L139" s="10"/>
      <c r="M139" s="10"/>
      <c r="N139" s="10"/>
      <c r="O139" s="10"/>
      <c r="P139" s="10"/>
      <c r="Q139" s="10"/>
      <c r="R139" s="10">
        <f>E139*G139/1000</f>
        <v>2.9</v>
      </c>
      <c r="S139" s="10"/>
      <c r="T139" s="10"/>
      <c r="U139" s="10"/>
      <c r="V139" s="10"/>
      <c r="W139" s="10"/>
      <c r="X139" s="10">
        <f t="shared" si="10"/>
        <v>2.9</v>
      </c>
      <c r="Y139" s="10">
        <f t="shared" si="12"/>
        <v>18.85</v>
      </c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s="2" customFormat="1" ht="12.75">
      <c r="A140" s="10"/>
      <c r="B140" s="10"/>
      <c r="C140" s="10" t="s">
        <v>58</v>
      </c>
      <c r="D140" s="10"/>
      <c r="E140" s="10">
        <v>145</v>
      </c>
      <c r="F140" s="10">
        <v>45</v>
      </c>
      <c r="G140" s="10">
        <v>10</v>
      </c>
      <c r="H140" s="10">
        <v>12</v>
      </c>
      <c r="I140" s="10">
        <v>1.5</v>
      </c>
      <c r="J140" s="10">
        <f t="shared" si="11"/>
        <v>0</v>
      </c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>
        <f t="shared" si="10"/>
        <v>0</v>
      </c>
      <c r="Y140" s="10">
        <f t="shared" si="12"/>
        <v>0</v>
      </c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s="2" customFormat="1" ht="12.75">
      <c r="A141" s="10"/>
      <c r="B141" s="10"/>
      <c r="C141" s="10" t="s">
        <v>59</v>
      </c>
      <c r="D141" s="10">
        <v>200</v>
      </c>
      <c r="E141" s="10">
        <v>145</v>
      </c>
      <c r="F141" s="10">
        <v>45</v>
      </c>
      <c r="G141" s="10">
        <v>10</v>
      </c>
      <c r="H141" s="10">
        <v>12</v>
      </c>
      <c r="I141" s="10">
        <v>1.5</v>
      </c>
      <c r="J141" s="10">
        <f t="shared" si="11"/>
        <v>0.3</v>
      </c>
      <c r="K141" s="10"/>
      <c r="L141" s="10"/>
      <c r="M141" s="10"/>
      <c r="N141" s="10"/>
      <c r="O141" s="10"/>
      <c r="P141" s="10"/>
      <c r="Q141" s="10"/>
      <c r="R141" s="10">
        <f>E141*G141/1000</f>
        <v>1.45</v>
      </c>
      <c r="S141" s="10"/>
      <c r="T141" s="10"/>
      <c r="U141" s="10"/>
      <c r="V141" s="10"/>
      <c r="W141" s="10"/>
      <c r="X141" s="10">
        <f t="shared" si="10"/>
        <v>1.45</v>
      </c>
      <c r="Y141" s="10">
        <f t="shared" si="12"/>
        <v>5.8</v>
      </c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s="2" customFormat="1" ht="12.7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>
        <f t="shared" si="10"/>
        <v>0</v>
      </c>
      <c r="Y142" s="10">
        <f t="shared" si="12"/>
        <v>0</v>
      </c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s="2" customFormat="1" ht="12.7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>
        <f t="shared" si="10"/>
        <v>0</v>
      </c>
      <c r="Y143" s="10">
        <f t="shared" si="12"/>
        <v>0</v>
      </c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s="2" customFormat="1" ht="12.75">
      <c r="A144" s="10"/>
      <c r="B144" s="10"/>
      <c r="C144" s="10" t="s">
        <v>60</v>
      </c>
      <c r="D144" s="10"/>
      <c r="E144" s="10"/>
      <c r="F144" s="10"/>
      <c r="G144" s="10"/>
      <c r="H144" s="10"/>
      <c r="I144" s="10"/>
      <c r="J144" s="10"/>
      <c r="K144" s="10">
        <f aca="true" t="shared" si="13" ref="K144:Y144">SUM(K83:K143)</f>
        <v>189.5</v>
      </c>
      <c r="L144" s="10">
        <f t="shared" si="13"/>
        <v>274.3</v>
      </c>
      <c r="M144" s="10">
        <f t="shared" si="13"/>
        <v>171.5</v>
      </c>
      <c r="N144" s="10">
        <f t="shared" si="13"/>
        <v>194</v>
      </c>
      <c r="O144" s="10">
        <f t="shared" si="13"/>
        <v>89</v>
      </c>
      <c r="P144" s="10">
        <f t="shared" si="13"/>
        <v>152.925</v>
      </c>
      <c r="Q144" s="10">
        <f t="shared" si="13"/>
        <v>87.5</v>
      </c>
      <c r="R144" s="10">
        <f t="shared" si="13"/>
        <v>256.35</v>
      </c>
      <c r="S144" s="10">
        <f t="shared" si="13"/>
        <v>86</v>
      </c>
      <c r="T144" s="10">
        <f t="shared" si="13"/>
        <v>218.5</v>
      </c>
      <c r="U144" s="10">
        <f t="shared" si="13"/>
        <v>225.5</v>
      </c>
      <c r="V144" s="10">
        <f t="shared" si="13"/>
        <v>191</v>
      </c>
      <c r="W144" s="10">
        <f t="shared" si="13"/>
        <v>0</v>
      </c>
      <c r="X144" s="10">
        <f t="shared" si="13"/>
        <v>2136.0750000000003</v>
      </c>
      <c r="Y144" s="10">
        <f t="shared" si="13"/>
        <v>1103.966</v>
      </c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s="2" customFormat="1" ht="15.75" customHeight="1">
      <c r="A145" s="10"/>
      <c r="B145" s="10"/>
      <c r="C145" s="10" t="s">
        <v>61</v>
      </c>
      <c r="D145" s="10"/>
      <c r="E145" s="30">
        <f>SUM(W144:Y144)</f>
        <v>3240.041</v>
      </c>
      <c r="F145" s="30"/>
      <c r="G145" s="10"/>
      <c r="H145" s="10"/>
      <c r="I145" s="10">
        <f>AVERAGE(I83:I143)</f>
        <v>3.157142857142857</v>
      </c>
      <c r="J145" s="10">
        <f>SUM(J83:J143)</f>
        <v>539.501</v>
      </c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>
        <f>SUM(W144:X144)</f>
        <v>2136.0750000000003</v>
      </c>
      <c r="Y145" s="10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s="2" customFormat="1" ht="15.75">
      <c r="A146" s="10"/>
      <c r="B146" s="10"/>
      <c r="C146" s="10" t="s">
        <v>62</v>
      </c>
      <c r="D146" s="10"/>
      <c r="E146" s="21"/>
      <c r="F146" s="22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>
        <f>SUM(K144:V144)</f>
        <v>2136.075</v>
      </c>
      <c r="Y146" s="10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s="2" customFormat="1" ht="15.75">
      <c r="A147" s="10"/>
      <c r="B147" s="10"/>
      <c r="C147" s="10" t="s">
        <v>63</v>
      </c>
      <c r="D147" s="10"/>
      <c r="E147" s="21"/>
      <c r="F147" s="22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s="2" customFormat="1" ht="15.75">
      <c r="A148" s="10"/>
      <c r="B148" s="10"/>
      <c r="C148" s="10" t="s">
        <v>64</v>
      </c>
      <c r="D148" s="10"/>
      <c r="E148" s="21"/>
      <c r="F148" s="2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s="2" customFormat="1" ht="12.7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s="2" customFormat="1" ht="12.75">
      <c r="A150" s="10"/>
      <c r="B150" s="10"/>
      <c r="C150" s="10" t="s">
        <v>65</v>
      </c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 t="s">
        <v>66</v>
      </c>
      <c r="U150" s="10"/>
      <c r="V150" s="10"/>
      <c r="W150" s="10"/>
      <c r="X150" s="10"/>
      <c r="Y150" s="1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50:256" s="2" customFormat="1" ht="12.75"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50:256" s="2" customFormat="1" ht="12.75"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50:256" s="2" customFormat="1" ht="12.75"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50:256" s="2" customFormat="1" ht="12.75"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s="2" customFormat="1" ht="18">
      <c r="A155"/>
      <c r="B155" s="1" t="s">
        <v>0</v>
      </c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 t="s">
        <v>68</v>
      </c>
      <c r="R155" s="1"/>
      <c r="S155" s="1"/>
      <c r="T155" s="1"/>
      <c r="U155" s="1"/>
      <c r="V155" s="1"/>
      <c r="W155" s="1"/>
      <c r="X155" s="1"/>
      <c r="Y155" s="1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6:149" ht="12.75"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</row>
    <row r="157" spans="1:256" s="2" customFormat="1" ht="13.5" customHeight="1">
      <c r="A157" s="31" t="s">
        <v>2</v>
      </c>
      <c r="B157" s="28" t="s">
        <v>3</v>
      </c>
      <c r="C157" s="32" t="s">
        <v>4</v>
      </c>
      <c r="D157" s="28" t="s">
        <v>5</v>
      </c>
      <c r="E157" s="33" t="s">
        <v>6</v>
      </c>
      <c r="F157" s="33"/>
      <c r="G157" s="28" t="s">
        <v>7</v>
      </c>
      <c r="H157" s="28"/>
      <c r="I157" s="27" t="s">
        <v>8</v>
      </c>
      <c r="J157" s="27"/>
      <c r="K157" s="28" t="s">
        <v>9</v>
      </c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9" t="s">
        <v>10</v>
      </c>
      <c r="X157" s="29"/>
      <c r="Y157" s="29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s="2" customFormat="1" ht="25.5">
      <c r="A158" s="31"/>
      <c r="B158" s="28"/>
      <c r="C158" s="32"/>
      <c r="D158" s="28"/>
      <c r="E158" s="4" t="s">
        <v>11</v>
      </c>
      <c r="F158" s="5" t="s">
        <v>12</v>
      </c>
      <c r="G158" s="4" t="s">
        <v>11</v>
      </c>
      <c r="H158" s="5" t="s">
        <v>12</v>
      </c>
      <c r="I158" s="3" t="s">
        <v>13</v>
      </c>
      <c r="J158" s="3" t="s">
        <v>14</v>
      </c>
      <c r="K158" s="6">
        <v>1</v>
      </c>
      <c r="L158" s="6">
        <v>2</v>
      </c>
      <c r="M158" s="6">
        <v>3</v>
      </c>
      <c r="N158" s="6">
        <v>4</v>
      </c>
      <c r="O158" s="6">
        <v>5</v>
      </c>
      <c r="P158" s="6">
        <v>6</v>
      </c>
      <c r="Q158" s="6">
        <v>7</v>
      </c>
      <c r="R158" s="7">
        <v>8</v>
      </c>
      <c r="S158" s="6">
        <v>9</v>
      </c>
      <c r="T158" s="7">
        <v>10</v>
      </c>
      <c r="U158" s="6">
        <v>11</v>
      </c>
      <c r="V158" s="6">
        <v>12</v>
      </c>
      <c r="W158" s="4" t="s">
        <v>11</v>
      </c>
      <c r="X158" s="5" t="s">
        <v>12</v>
      </c>
      <c r="Y158" s="4" t="s">
        <v>15</v>
      </c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s="2" customFormat="1" ht="15.75">
      <c r="A159" s="8"/>
      <c r="B159" s="8"/>
      <c r="C159" s="9" t="s">
        <v>16</v>
      </c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" customFormat="1" ht="12.75">
      <c r="A160" s="10" t="s">
        <v>17</v>
      </c>
      <c r="B160" s="10"/>
      <c r="C160" s="10" t="s">
        <v>18</v>
      </c>
      <c r="D160" s="10">
        <v>1</v>
      </c>
      <c r="E160" s="10">
        <v>250</v>
      </c>
      <c r="F160" s="10">
        <v>50</v>
      </c>
      <c r="G160" s="10">
        <v>10</v>
      </c>
      <c r="H160" s="10">
        <v>8</v>
      </c>
      <c r="I160" s="10">
        <v>9</v>
      </c>
      <c r="J160" s="10">
        <f aca="true" t="shared" si="14" ref="J160:J207">I160*D160</f>
        <v>9</v>
      </c>
      <c r="K160" s="11"/>
      <c r="L160" s="11"/>
      <c r="M160" s="11"/>
      <c r="N160" s="11"/>
      <c r="O160" s="11">
        <v>50</v>
      </c>
      <c r="P160" s="11"/>
      <c r="Q160" s="10"/>
      <c r="R160" s="10"/>
      <c r="S160" s="11"/>
      <c r="T160" s="11"/>
      <c r="U160" s="10"/>
      <c r="V160" s="10"/>
      <c r="W160" s="10"/>
      <c r="X160" s="10">
        <f aca="true" t="shared" si="15" ref="X160:X191">SUM(K160:V160)-W160</f>
        <v>50</v>
      </c>
      <c r="Y160" s="10">
        <f aca="true" t="shared" si="16" ref="Y160:Y207">12*5*F160*D160/100</f>
        <v>30</v>
      </c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2" customFormat="1" ht="12.75">
      <c r="A161" s="10" t="s">
        <v>19</v>
      </c>
      <c r="B161" s="10" t="s">
        <v>20</v>
      </c>
      <c r="C161" s="10" t="s">
        <v>18</v>
      </c>
      <c r="D161" s="10">
        <v>1</v>
      </c>
      <c r="E161" s="10">
        <v>250</v>
      </c>
      <c r="F161" s="10">
        <v>50</v>
      </c>
      <c r="G161" s="10">
        <v>10</v>
      </c>
      <c r="H161" s="10">
        <v>8</v>
      </c>
      <c r="I161" s="10">
        <v>9</v>
      </c>
      <c r="J161" s="10">
        <f t="shared" si="14"/>
        <v>9</v>
      </c>
      <c r="K161" s="10"/>
      <c r="L161" s="10">
        <v>50</v>
      </c>
      <c r="M161" s="10"/>
      <c r="N161" s="10"/>
      <c r="O161" s="12"/>
      <c r="P161" s="10"/>
      <c r="Q161" s="10"/>
      <c r="R161" s="10"/>
      <c r="S161" s="10"/>
      <c r="T161" s="10"/>
      <c r="U161" s="10"/>
      <c r="V161" s="10"/>
      <c r="W161" s="10"/>
      <c r="X161" s="10">
        <f t="shared" si="15"/>
        <v>50</v>
      </c>
      <c r="Y161" s="10">
        <f t="shared" si="16"/>
        <v>30</v>
      </c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s="2" customFormat="1" ht="12.75">
      <c r="A162" s="10"/>
      <c r="B162" s="10"/>
      <c r="C162" s="10" t="s">
        <v>21</v>
      </c>
      <c r="D162" s="10">
        <v>6</v>
      </c>
      <c r="E162" s="10">
        <v>50</v>
      </c>
      <c r="F162" s="10">
        <v>15</v>
      </c>
      <c r="G162" s="10">
        <v>3</v>
      </c>
      <c r="H162" s="10">
        <v>8</v>
      </c>
      <c r="I162" s="10">
        <v>5</v>
      </c>
      <c r="J162" s="10">
        <f t="shared" si="14"/>
        <v>30</v>
      </c>
      <c r="K162" s="10"/>
      <c r="L162" s="10">
        <v>15</v>
      </c>
      <c r="M162" s="10"/>
      <c r="N162" s="10">
        <v>15</v>
      </c>
      <c r="O162" s="12"/>
      <c r="P162" s="10">
        <v>15</v>
      </c>
      <c r="Q162" s="10">
        <v>15</v>
      </c>
      <c r="R162" s="10">
        <v>15</v>
      </c>
      <c r="S162" s="10">
        <v>15</v>
      </c>
      <c r="T162" s="10"/>
      <c r="U162" s="10"/>
      <c r="V162" s="10"/>
      <c r="W162" s="10"/>
      <c r="X162" s="10">
        <f t="shared" si="15"/>
        <v>90</v>
      </c>
      <c r="Y162" s="10">
        <f t="shared" si="16"/>
        <v>54</v>
      </c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s="2" customFormat="1" ht="12.75">
      <c r="A163" s="10"/>
      <c r="B163" s="10"/>
      <c r="C163" s="10" t="s">
        <v>22</v>
      </c>
      <c r="D163" s="10">
        <v>2</v>
      </c>
      <c r="E163" s="10">
        <v>10</v>
      </c>
      <c r="F163" s="10">
        <v>3</v>
      </c>
      <c r="G163" s="10">
        <v>3</v>
      </c>
      <c r="H163" s="10">
        <v>8</v>
      </c>
      <c r="I163" s="10">
        <v>5</v>
      </c>
      <c r="J163" s="10">
        <f t="shared" si="14"/>
        <v>10</v>
      </c>
      <c r="K163" s="10"/>
      <c r="L163" s="10">
        <v>3</v>
      </c>
      <c r="M163" s="10"/>
      <c r="N163" s="10"/>
      <c r="O163" s="12"/>
      <c r="P163" s="10"/>
      <c r="Q163" s="10"/>
      <c r="R163" s="10"/>
      <c r="S163" s="10">
        <v>3</v>
      </c>
      <c r="T163" s="10"/>
      <c r="U163" s="10"/>
      <c r="V163" s="10"/>
      <c r="W163" s="10"/>
      <c r="X163" s="10">
        <f t="shared" si="15"/>
        <v>6</v>
      </c>
      <c r="Y163" s="10">
        <f t="shared" si="16"/>
        <v>3.6</v>
      </c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s="2" customFormat="1" ht="12.75">
      <c r="A164" s="10"/>
      <c r="B164" s="10"/>
      <c r="C164" s="10" t="s">
        <v>23</v>
      </c>
      <c r="D164" s="10">
        <v>24</v>
      </c>
      <c r="E164" s="10">
        <v>12</v>
      </c>
      <c r="F164" s="10">
        <v>3</v>
      </c>
      <c r="G164" s="10">
        <v>3</v>
      </c>
      <c r="H164" s="10">
        <v>8</v>
      </c>
      <c r="I164" s="10">
        <v>1.5</v>
      </c>
      <c r="J164" s="10">
        <f t="shared" si="14"/>
        <v>36</v>
      </c>
      <c r="K164" s="10"/>
      <c r="L164" s="10">
        <v>9</v>
      </c>
      <c r="M164" s="10">
        <v>9</v>
      </c>
      <c r="N164" s="10">
        <v>9</v>
      </c>
      <c r="O164" s="12">
        <v>36</v>
      </c>
      <c r="P164" s="10">
        <v>9</v>
      </c>
      <c r="Q164" s="10">
        <v>9</v>
      </c>
      <c r="R164" s="10">
        <v>9</v>
      </c>
      <c r="S164" s="10">
        <v>9</v>
      </c>
      <c r="T164" s="10">
        <v>9</v>
      </c>
      <c r="U164" s="10">
        <v>9</v>
      </c>
      <c r="V164" s="10">
        <v>9</v>
      </c>
      <c r="W164" s="10">
        <v>36</v>
      </c>
      <c r="X164" s="10">
        <f t="shared" si="15"/>
        <v>90</v>
      </c>
      <c r="Y164" s="10">
        <f t="shared" si="16"/>
        <v>43.2</v>
      </c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s="2" customFormat="1" ht="12.75">
      <c r="A165" s="10"/>
      <c r="B165" s="10"/>
      <c r="C165" s="10" t="s">
        <v>24</v>
      </c>
      <c r="D165" s="10">
        <v>12</v>
      </c>
      <c r="E165" s="10">
        <v>8</v>
      </c>
      <c r="F165" s="10">
        <v>3</v>
      </c>
      <c r="G165" s="10">
        <v>5</v>
      </c>
      <c r="H165" s="10">
        <v>1</v>
      </c>
      <c r="I165" s="10">
        <v>1</v>
      </c>
      <c r="J165" s="10">
        <f t="shared" si="14"/>
        <v>12</v>
      </c>
      <c r="K165" s="10"/>
      <c r="L165" s="10">
        <v>36</v>
      </c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>
        <f t="shared" si="15"/>
        <v>36</v>
      </c>
      <c r="Y165" s="10">
        <f t="shared" si="16"/>
        <v>21.6</v>
      </c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s="2" customFormat="1" ht="12.75">
      <c r="A166" s="10"/>
      <c r="B166" s="10"/>
      <c r="C166" s="10" t="s">
        <v>25</v>
      </c>
      <c r="D166" s="10">
        <v>2</v>
      </c>
      <c r="E166" s="10">
        <v>16</v>
      </c>
      <c r="F166" s="10">
        <v>6</v>
      </c>
      <c r="G166" s="10">
        <v>5</v>
      </c>
      <c r="H166" s="10">
        <v>1</v>
      </c>
      <c r="I166" s="10">
        <v>1</v>
      </c>
      <c r="J166" s="10">
        <f t="shared" si="14"/>
        <v>2</v>
      </c>
      <c r="K166" s="10"/>
      <c r="L166" s="10">
        <v>12</v>
      </c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>
        <f t="shared" si="15"/>
        <v>12</v>
      </c>
      <c r="Y166" s="10">
        <f t="shared" si="16"/>
        <v>7.2</v>
      </c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s="2" customFormat="1" ht="12.75">
      <c r="A167" s="10"/>
      <c r="B167" s="10"/>
      <c r="C167" s="10" t="s">
        <v>26</v>
      </c>
      <c r="D167" s="10">
        <v>2</v>
      </c>
      <c r="E167" s="10">
        <v>18</v>
      </c>
      <c r="F167" s="10">
        <v>1.4</v>
      </c>
      <c r="G167" s="10">
        <v>10</v>
      </c>
      <c r="H167" s="10">
        <v>1</v>
      </c>
      <c r="I167" s="10">
        <v>1.2</v>
      </c>
      <c r="J167" s="10">
        <f t="shared" si="14"/>
        <v>2.4</v>
      </c>
      <c r="K167" s="10"/>
      <c r="L167" s="10">
        <v>2.8</v>
      </c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>
        <f t="shared" si="15"/>
        <v>2.8</v>
      </c>
      <c r="Y167" s="10">
        <f t="shared" si="16"/>
        <v>1.68</v>
      </c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s="2" customFormat="1" ht="15">
      <c r="A168" s="10"/>
      <c r="B168" s="10"/>
      <c r="C168" s="13" t="s">
        <v>27</v>
      </c>
      <c r="D168" s="10"/>
      <c r="E168" s="10"/>
      <c r="F168" s="10"/>
      <c r="G168" s="10"/>
      <c r="H168" s="10"/>
      <c r="I168" s="10"/>
      <c r="J168" s="10">
        <f t="shared" si="14"/>
        <v>0</v>
      </c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>
        <f t="shared" si="15"/>
        <v>0</v>
      </c>
      <c r="Y168" s="10">
        <f t="shared" si="16"/>
        <v>0</v>
      </c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s="2" customFormat="1" ht="12.75">
      <c r="A169" s="10"/>
      <c r="B169" s="10"/>
      <c r="C169" s="10" t="s">
        <v>28</v>
      </c>
      <c r="D169" s="10">
        <v>19</v>
      </c>
      <c r="E169" s="10">
        <v>12</v>
      </c>
      <c r="F169" s="10">
        <v>3</v>
      </c>
      <c r="G169" s="10">
        <v>3</v>
      </c>
      <c r="H169" s="10">
        <v>1</v>
      </c>
      <c r="I169" s="10">
        <v>1.5</v>
      </c>
      <c r="J169" s="10">
        <f t="shared" si="14"/>
        <v>28.5</v>
      </c>
      <c r="K169" s="10"/>
      <c r="L169" s="10"/>
      <c r="M169" s="10">
        <v>9</v>
      </c>
      <c r="N169" s="10">
        <v>9</v>
      </c>
      <c r="O169" s="12">
        <v>36</v>
      </c>
      <c r="P169" s="10">
        <v>9</v>
      </c>
      <c r="Q169" s="10">
        <v>9</v>
      </c>
      <c r="R169" s="10">
        <v>12</v>
      </c>
      <c r="S169" s="10"/>
      <c r="T169" s="10"/>
      <c r="U169" s="10"/>
      <c r="V169" s="10"/>
      <c r="W169" s="10">
        <v>36</v>
      </c>
      <c r="X169" s="10">
        <f t="shared" si="15"/>
        <v>48</v>
      </c>
      <c r="Y169" s="10">
        <f t="shared" si="16"/>
        <v>34.2</v>
      </c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s="2" customFormat="1" ht="12.75">
      <c r="A170" s="10"/>
      <c r="B170" s="10"/>
      <c r="C170" s="10" t="s">
        <v>29</v>
      </c>
      <c r="D170" s="10">
        <v>16</v>
      </c>
      <c r="E170" s="10">
        <v>12</v>
      </c>
      <c r="F170" s="10">
        <v>3</v>
      </c>
      <c r="G170" s="10">
        <v>3</v>
      </c>
      <c r="H170" s="10">
        <v>1</v>
      </c>
      <c r="I170" s="10">
        <v>0.5</v>
      </c>
      <c r="J170" s="10">
        <f t="shared" si="14"/>
        <v>8</v>
      </c>
      <c r="K170" s="10">
        <v>3</v>
      </c>
      <c r="L170" s="10">
        <v>9</v>
      </c>
      <c r="M170" s="10"/>
      <c r="N170" s="10"/>
      <c r="O170" s="10"/>
      <c r="P170" s="10"/>
      <c r="Q170" s="10"/>
      <c r="R170" s="10"/>
      <c r="S170" s="10">
        <v>9</v>
      </c>
      <c r="T170" s="10">
        <v>9</v>
      </c>
      <c r="U170" s="10">
        <v>9</v>
      </c>
      <c r="V170" s="10">
        <v>9</v>
      </c>
      <c r="W170" s="10"/>
      <c r="X170" s="10">
        <f t="shared" si="15"/>
        <v>48</v>
      </c>
      <c r="Y170" s="10">
        <f t="shared" si="16"/>
        <v>28.8</v>
      </c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s="2" customFormat="1" ht="12.75">
      <c r="A171" s="10"/>
      <c r="B171" s="10"/>
      <c r="C171" s="10" t="s">
        <v>30</v>
      </c>
      <c r="D171" s="10">
        <v>7</v>
      </c>
      <c r="E171" s="10">
        <v>19</v>
      </c>
      <c r="F171" s="10">
        <v>4.5</v>
      </c>
      <c r="G171" s="10">
        <v>3</v>
      </c>
      <c r="H171" s="10">
        <v>1</v>
      </c>
      <c r="I171" s="10">
        <v>1.5</v>
      </c>
      <c r="J171" s="10">
        <f t="shared" si="14"/>
        <v>10.5</v>
      </c>
      <c r="K171" s="10">
        <v>4.5</v>
      </c>
      <c r="L171" s="10">
        <v>4.5</v>
      </c>
      <c r="M171" s="10">
        <v>4.5</v>
      </c>
      <c r="N171" s="10">
        <v>4.5</v>
      </c>
      <c r="O171" s="10"/>
      <c r="P171" s="10">
        <v>4.5</v>
      </c>
      <c r="Q171" s="10">
        <v>4.5</v>
      </c>
      <c r="R171" s="10"/>
      <c r="S171" s="10"/>
      <c r="T171" s="10">
        <v>4.5</v>
      </c>
      <c r="U171" s="10"/>
      <c r="V171" s="10"/>
      <c r="W171" s="10"/>
      <c r="X171" s="10">
        <f t="shared" si="15"/>
        <v>31.5</v>
      </c>
      <c r="Y171" s="10">
        <f t="shared" si="16"/>
        <v>18.9</v>
      </c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s="2" customFormat="1" ht="15.75">
      <c r="A172" s="8"/>
      <c r="B172" s="10"/>
      <c r="C172" s="9" t="s">
        <v>31</v>
      </c>
      <c r="D172" s="10"/>
      <c r="E172" s="10"/>
      <c r="F172" s="10"/>
      <c r="G172" s="10"/>
      <c r="H172" s="10"/>
      <c r="I172" s="10"/>
      <c r="J172" s="10">
        <f t="shared" si="14"/>
        <v>0</v>
      </c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>
        <f t="shared" si="15"/>
        <v>0</v>
      </c>
      <c r="Y172" s="10">
        <f t="shared" si="16"/>
        <v>0</v>
      </c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s="2" customFormat="1" ht="12.75">
      <c r="A173" s="10" t="s">
        <v>17</v>
      </c>
      <c r="B173" s="10"/>
      <c r="C173" s="10" t="s">
        <v>32</v>
      </c>
      <c r="D173" s="10">
        <v>1</v>
      </c>
      <c r="E173" s="10">
        <v>250</v>
      </c>
      <c r="F173" s="10">
        <v>50</v>
      </c>
      <c r="G173" s="10">
        <v>10</v>
      </c>
      <c r="H173" s="10">
        <v>8</v>
      </c>
      <c r="I173" s="10">
        <v>9</v>
      </c>
      <c r="J173" s="10">
        <f t="shared" si="14"/>
        <v>9</v>
      </c>
      <c r="K173" s="10">
        <v>50</v>
      </c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>
        <f t="shared" si="15"/>
        <v>50</v>
      </c>
      <c r="Y173" s="10">
        <f t="shared" si="16"/>
        <v>30</v>
      </c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s="2" customFormat="1" ht="12.75">
      <c r="A174" s="10" t="s">
        <v>19</v>
      </c>
      <c r="B174" s="10" t="s">
        <v>20</v>
      </c>
      <c r="C174" s="10" t="s">
        <v>32</v>
      </c>
      <c r="D174" s="10">
        <v>1</v>
      </c>
      <c r="E174" s="10">
        <v>250</v>
      </c>
      <c r="F174" s="10">
        <v>50</v>
      </c>
      <c r="G174" s="10">
        <v>10</v>
      </c>
      <c r="H174" s="10">
        <v>8</v>
      </c>
      <c r="I174" s="10">
        <v>9</v>
      </c>
      <c r="J174" s="10">
        <f t="shared" si="14"/>
        <v>9</v>
      </c>
      <c r="K174" s="10"/>
      <c r="L174" s="10"/>
      <c r="M174" s="10"/>
      <c r="N174" s="10"/>
      <c r="O174" s="10"/>
      <c r="P174" s="10">
        <v>50</v>
      </c>
      <c r="Q174" s="10"/>
      <c r="R174" s="10"/>
      <c r="S174" s="12"/>
      <c r="T174" s="10"/>
      <c r="U174" s="10"/>
      <c r="V174" s="10"/>
      <c r="W174" s="10"/>
      <c r="X174" s="10">
        <f t="shared" si="15"/>
        <v>50</v>
      </c>
      <c r="Y174" s="10">
        <f t="shared" si="16"/>
        <v>30</v>
      </c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s="2" customFormat="1" ht="15">
      <c r="A175" s="10"/>
      <c r="B175" s="10"/>
      <c r="C175" s="13" t="s">
        <v>33</v>
      </c>
      <c r="D175" s="10"/>
      <c r="E175" s="10"/>
      <c r="F175" s="10"/>
      <c r="G175" s="10"/>
      <c r="H175" s="10"/>
      <c r="I175" s="10"/>
      <c r="J175" s="10">
        <f t="shared" si="14"/>
        <v>0</v>
      </c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>
        <f t="shared" si="15"/>
        <v>0</v>
      </c>
      <c r="Y175" s="10">
        <f t="shared" si="16"/>
        <v>0</v>
      </c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2" customFormat="1" ht="12.75">
      <c r="A176" s="10"/>
      <c r="B176" s="10"/>
      <c r="C176" s="10" t="s">
        <v>34</v>
      </c>
      <c r="D176" s="10">
        <v>14</v>
      </c>
      <c r="E176" s="10">
        <v>12</v>
      </c>
      <c r="F176" s="10">
        <v>3</v>
      </c>
      <c r="G176" s="10">
        <v>3</v>
      </c>
      <c r="H176" s="10">
        <v>1</v>
      </c>
      <c r="I176" s="10">
        <v>1.5</v>
      </c>
      <c r="J176" s="10">
        <f t="shared" si="14"/>
        <v>21</v>
      </c>
      <c r="K176" s="10">
        <v>12</v>
      </c>
      <c r="L176" s="10">
        <v>15</v>
      </c>
      <c r="M176" s="10">
        <v>15</v>
      </c>
      <c r="N176" s="10"/>
      <c r="O176" s="10"/>
      <c r="P176" s="10"/>
      <c r="Q176" s="10"/>
      <c r="R176" s="10"/>
      <c r="S176" s="10"/>
      <c r="T176" s="10">
        <v>14</v>
      </c>
      <c r="U176" s="10">
        <v>15</v>
      </c>
      <c r="V176" s="10">
        <v>15</v>
      </c>
      <c r="W176" s="10"/>
      <c r="X176" s="10">
        <f t="shared" si="15"/>
        <v>86</v>
      </c>
      <c r="Y176" s="10">
        <f t="shared" si="16"/>
        <v>25.2</v>
      </c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s="2" customFormat="1" ht="15.75">
      <c r="A177" s="8"/>
      <c r="B177" s="10"/>
      <c r="C177" s="9" t="s">
        <v>35</v>
      </c>
      <c r="D177" s="8"/>
      <c r="E177" s="8"/>
      <c r="F177" s="8"/>
      <c r="G177" s="8"/>
      <c r="H177" s="8"/>
      <c r="I177" s="8"/>
      <c r="J177" s="10">
        <f t="shared" si="14"/>
        <v>0</v>
      </c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>
        <f t="shared" si="15"/>
        <v>0</v>
      </c>
      <c r="Y177" s="10">
        <f t="shared" si="16"/>
        <v>0</v>
      </c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s="2" customFormat="1" ht="12.75">
      <c r="A178" s="10" t="s">
        <v>17</v>
      </c>
      <c r="B178" s="10"/>
      <c r="C178" s="10" t="s">
        <v>18</v>
      </c>
      <c r="D178" s="10">
        <v>1</v>
      </c>
      <c r="E178" s="10">
        <v>250</v>
      </c>
      <c r="F178" s="10">
        <v>50</v>
      </c>
      <c r="G178" s="10">
        <v>10</v>
      </c>
      <c r="H178" s="10">
        <v>8</v>
      </c>
      <c r="I178" s="10">
        <v>9</v>
      </c>
      <c r="J178" s="10">
        <f t="shared" si="14"/>
        <v>9</v>
      </c>
      <c r="K178" s="10"/>
      <c r="L178" s="10">
        <v>50</v>
      </c>
      <c r="M178" s="10"/>
      <c r="N178" s="10"/>
      <c r="O178" s="10"/>
      <c r="P178" s="10"/>
      <c r="Q178" s="10"/>
      <c r="R178" s="10"/>
      <c r="S178" s="10"/>
      <c r="T178" s="10"/>
      <c r="U178" s="10">
        <v>50</v>
      </c>
      <c r="V178" s="10"/>
      <c r="W178" s="10"/>
      <c r="X178" s="10">
        <f t="shared" si="15"/>
        <v>100</v>
      </c>
      <c r="Y178" s="10">
        <f t="shared" si="16"/>
        <v>30</v>
      </c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s="2" customFormat="1" ht="12.75">
      <c r="A179" s="10" t="s">
        <v>19</v>
      </c>
      <c r="B179" s="10" t="s">
        <v>36</v>
      </c>
      <c r="C179" s="10" t="s">
        <v>18</v>
      </c>
      <c r="D179" s="10">
        <v>1</v>
      </c>
      <c r="E179" s="10">
        <v>250</v>
      </c>
      <c r="F179" s="10">
        <v>50</v>
      </c>
      <c r="G179" s="10">
        <v>10</v>
      </c>
      <c r="H179" s="10">
        <v>8</v>
      </c>
      <c r="I179" s="10">
        <v>9</v>
      </c>
      <c r="J179" s="10">
        <f t="shared" si="14"/>
        <v>9</v>
      </c>
      <c r="K179" s="10"/>
      <c r="L179" s="10"/>
      <c r="M179" s="10"/>
      <c r="N179" s="10">
        <v>50</v>
      </c>
      <c r="O179" s="10"/>
      <c r="P179" s="10"/>
      <c r="Q179" s="10"/>
      <c r="R179" s="10"/>
      <c r="S179" s="10"/>
      <c r="T179" s="10"/>
      <c r="U179" s="10"/>
      <c r="V179" s="10">
        <v>50</v>
      </c>
      <c r="W179" s="10"/>
      <c r="X179" s="10">
        <f t="shared" si="15"/>
        <v>100</v>
      </c>
      <c r="Y179" s="10">
        <f t="shared" si="16"/>
        <v>30</v>
      </c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s="2" customFormat="1" ht="12.75">
      <c r="A180" s="10"/>
      <c r="B180" s="10"/>
      <c r="C180" s="10" t="s">
        <v>21</v>
      </c>
      <c r="D180" s="10">
        <v>8</v>
      </c>
      <c r="E180" s="10">
        <v>50</v>
      </c>
      <c r="F180" s="10">
        <v>15</v>
      </c>
      <c r="G180" s="10">
        <v>3</v>
      </c>
      <c r="H180" s="10">
        <v>8</v>
      </c>
      <c r="I180" s="10">
        <v>5</v>
      </c>
      <c r="J180" s="10">
        <f t="shared" si="14"/>
        <v>40</v>
      </c>
      <c r="K180" s="10"/>
      <c r="L180" s="10">
        <v>30</v>
      </c>
      <c r="M180" s="10">
        <v>30</v>
      </c>
      <c r="N180" s="10">
        <v>30</v>
      </c>
      <c r="O180" s="10">
        <v>30</v>
      </c>
      <c r="P180" s="10"/>
      <c r="Q180" s="10"/>
      <c r="R180" s="10"/>
      <c r="S180" s="10"/>
      <c r="T180" s="10">
        <v>30</v>
      </c>
      <c r="U180" s="10">
        <v>30</v>
      </c>
      <c r="V180" s="10">
        <v>30</v>
      </c>
      <c r="W180" s="10"/>
      <c r="X180" s="10">
        <f t="shared" si="15"/>
        <v>210</v>
      </c>
      <c r="Y180" s="10">
        <f t="shared" si="16"/>
        <v>72</v>
      </c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s="2" customFormat="1" ht="12.75">
      <c r="A181" s="10"/>
      <c r="B181" s="10"/>
      <c r="C181" s="10" t="s">
        <v>22</v>
      </c>
      <c r="D181" s="10">
        <v>2</v>
      </c>
      <c r="E181" s="10">
        <v>10</v>
      </c>
      <c r="F181" s="10">
        <v>3</v>
      </c>
      <c r="G181" s="10">
        <v>3</v>
      </c>
      <c r="H181" s="10">
        <v>8</v>
      </c>
      <c r="I181" s="10">
        <v>5</v>
      </c>
      <c r="J181" s="10">
        <f t="shared" si="14"/>
        <v>10</v>
      </c>
      <c r="K181" s="10"/>
      <c r="L181" s="10"/>
      <c r="M181" s="10"/>
      <c r="N181" s="10"/>
      <c r="O181" s="10"/>
      <c r="P181" s="10"/>
      <c r="Q181" s="10">
        <v>6</v>
      </c>
      <c r="R181" s="10"/>
      <c r="S181" s="10"/>
      <c r="T181" s="10"/>
      <c r="U181" s="10"/>
      <c r="V181" s="10"/>
      <c r="W181" s="10"/>
      <c r="X181" s="10">
        <f t="shared" si="15"/>
        <v>6</v>
      </c>
      <c r="Y181" s="10">
        <f t="shared" si="16"/>
        <v>3.6</v>
      </c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s="2" customFormat="1" ht="12.75">
      <c r="A182" s="10"/>
      <c r="B182" s="10"/>
      <c r="C182" s="10" t="s">
        <v>23</v>
      </c>
      <c r="D182" s="10">
        <v>32</v>
      </c>
      <c r="E182" s="10">
        <v>12</v>
      </c>
      <c r="F182" s="10">
        <v>3</v>
      </c>
      <c r="G182" s="10">
        <v>3</v>
      </c>
      <c r="H182" s="10">
        <v>8</v>
      </c>
      <c r="I182" s="10">
        <v>1.5</v>
      </c>
      <c r="J182" s="10">
        <f t="shared" si="14"/>
        <v>48</v>
      </c>
      <c r="K182" s="10">
        <v>18</v>
      </c>
      <c r="L182" s="10">
        <v>18</v>
      </c>
      <c r="M182" s="10">
        <v>18</v>
      </c>
      <c r="N182" s="10">
        <v>18</v>
      </c>
      <c r="O182" s="10"/>
      <c r="P182" s="10">
        <v>12</v>
      </c>
      <c r="Q182" s="10">
        <v>12</v>
      </c>
      <c r="R182" s="10"/>
      <c r="S182" s="10"/>
      <c r="T182" s="10">
        <v>18</v>
      </c>
      <c r="U182" s="10">
        <v>18</v>
      </c>
      <c r="V182" s="10">
        <v>18</v>
      </c>
      <c r="W182" s="10"/>
      <c r="X182" s="10">
        <f t="shared" si="15"/>
        <v>150</v>
      </c>
      <c r="Y182" s="10">
        <f t="shared" si="16"/>
        <v>57.6</v>
      </c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s="2" customFormat="1" ht="12.75">
      <c r="A183" s="10"/>
      <c r="B183" s="10"/>
      <c r="C183" s="10" t="s">
        <v>24</v>
      </c>
      <c r="D183" s="10">
        <v>16</v>
      </c>
      <c r="E183" s="10">
        <v>8</v>
      </c>
      <c r="F183" s="10">
        <v>3</v>
      </c>
      <c r="G183" s="10">
        <v>5</v>
      </c>
      <c r="H183" s="10">
        <v>1</v>
      </c>
      <c r="I183" s="10">
        <v>1</v>
      </c>
      <c r="J183" s="10">
        <f t="shared" si="14"/>
        <v>16</v>
      </c>
      <c r="K183" s="10">
        <v>48</v>
      </c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>
        <f t="shared" si="15"/>
        <v>48</v>
      </c>
      <c r="Y183" s="10">
        <f t="shared" si="16"/>
        <v>28.8</v>
      </c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2" customFormat="1" ht="12.75">
      <c r="A184" s="10"/>
      <c r="B184" s="10"/>
      <c r="C184" s="10" t="s">
        <v>25</v>
      </c>
      <c r="D184" s="10">
        <v>2</v>
      </c>
      <c r="E184" s="10">
        <v>16</v>
      </c>
      <c r="F184" s="10">
        <v>6</v>
      </c>
      <c r="G184" s="10">
        <v>5</v>
      </c>
      <c r="H184" s="10">
        <v>1</v>
      </c>
      <c r="I184" s="10">
        <v>1</v>
      </c>
      <c r="J184" s="10">
        <f t="shared" si="14"/>
        <v>2</v>
      </c>
      <c r="K184" s="10">
        <v>18</v>
      </c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>
        <f t="shared" si="15"/>
        <v>18</v>
      </c>
      <c r="Y184" s="10">
        <f t="shared" si="16"/>
        <v>7.2</v>
      </c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s="2" customFormat="1" ht="15">
      <c r="A185" s="10"/>
      <c r="B185" s="10"/>
      <c r="C185" s="13" t="s">
        <v>37</v>
      </c>
      <c r="D185" s="10"/>
      <c r="E185" s="10"/>
      <c r="F185" s="10"/>
      <c r="G185" s="10"/>
      <c r="H185" s="10"/>
      <c r="I185" s="10"/>
      <c r="J185" s="10">
        <f t="shared" si="14"/>
        <v>0</v>
      </c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>
        <f t="shared" si="15"/>
        <v>0</v>
      </c>
      <c r="Y185" s="10">
        <f t="shared" si="16"/>
        <v>0</v>
      </c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s="2" customFormat="1" ht="12.75">
      <c r="A186" s="10"/>
      <c r="B186" s="10"/>
      <c r="C186" s="10" t="s">
        <v>28</v>
      </c>
      <c r="D186" s="10">
        <v>2</v>
      </c>
      <c r="E186" s="10">
        <v>12</v>
      </c>
      <c r="F186" s="10">
        <v>3</v>
      </c>
      <c r="G186" s="10">
        <v>3</v>
      </c>
      <c r="H186" s="10">
        <v>1</v>
      </c>
      <c r="I186" s="10">
        <v>1.5</v>
      </c>
      <c r="J186" s="10">
        <f t="shared" si="14"/>
        <v>3</v>
      </c>
      <c r="K186" s="10"/>
      <c r="L186" s="10"/>
      <c r="M186" s="10"/>
      <c r="N186" s="10"/>
      <c r="O186" s="10"/>
      <c r="P186" s="10"/>
      <c r="Q186" s="10"/>
      <c r="R186" s="10">
        <v>6</v>
      </c>
      <c r="S186" s="10"/>
      <c r="T186" s="10"/>
      <c r="U186" s="10"/>
      <c r="V186" s="10"/>
      <c r="W186" s="10"/>
      <c r="X186" s="10">
        <f t="shared" si="15"/>
        <v>6</v>
      </c>
      <c r="Y186" s="10">
        <f t="shared" si="16"/>
        <v>3.6</v>
      </c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s="2" customFormat="1" ht="12.75">
      <c r="A187" s="10"/>
      <c r="B187" s="10"/>
      <c r="C187" s="10" t="s">
        <v>29</v>
      </c>
      <c r="D187" s="10">
        <v>2</v>
      </c>
      <c r="E187" s="10">
        <v>12</v>
      </c>
      <c r="F187" s="10">
        <v>3</v>
      </c>
      <c r="G187" s="10">
        <v>3</v>
      </c>
      <c r="H187" s="10">
        <v>1</v>
      </c>
      <c r="I187" s="10">
        <v>0.5</v>
      </c>
      <c r="J187" s="10">
        <f t="shared" si="14"/>
        <v>1</v>
      </c>
      <c r="K187" s="10"/>
      <c r="L187" s="10"/>
      <c r="M187" s="10"/>
      <c r="N187" s="10"/>
      <c r="O187" s="10"/>
      <c r="P187" s="10"/>
      <c r="Q187" s="10"/>
      <c r="R187" s="10">
        <v>6</v>
      </c>
      <c r="S187" s="10"/>
      <c r="T187" s="10"/>
      <c r="U187" s="10"/>
      <c r="V187" s="10"/>
      <c r="W187" s="10"/>
      <c r="X187" s="10">
        <f t="shared" si="15"/>
        <v>6</v>
      </c>
      <c r="Y187" s="10">
        <f t="shared" si="16"/>
        <v>3.6</v>
      </c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s="2" customFormat="1" ht="12.75">
      <c r="A188" s="10"/>
      <c r="B188" s="10"/>
      <c r="C188" s="10" t="s">
        <v>38</v>
      </c>
      <c r="D188" s="10">
        <v>13</v>
      </c>
      <c r="E188" s="10">
        <v>12</v>
      </c>
      <c r="F188" s="10">
        <v>3</v>
      </c>
      <c r="G188" s="10">
        <v>3</v>
      </c>
      <c r="H188" s="10">
        <v>1</v>
      </c>
      <c r="I188" s="10">
        <v>1.5</v>
      </c>
      <c r="J188" s="10">
        <f t="shared" si="14"/>
        <v>19.5</v>
      </c>
      <c r="K188" s="10"/>
      <c r="L188" s="10"/>
      <c r="M188" s="10"/>
      <c r="N188" s="10"/>
      <c r="O188" s="10"/>
      <c r="P188" s="10"/>
      <c r="Q188" s="10"/>
      <c r="R188" s="10">
        <v>39</v>
      </c>
      <c r="S188" s="10"/>
      <c r="T188" s="10"/>
      <c r="U188" s="10"/>
      <c r="V188" s="10"/>
      <c r="W188" s="10"/>
      <c r="X188" s="10">
        <f t="shared" si="15"/>
        <v>39</v>
      </c>
      <c r="Y188" s="10">
        <f t="shared" si="16"/>
        <v>23.4</v>
      </c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s="2" customFormat="1" ht="15.75">
      <c r="A189" s="8"/>
      <c r="B189" s="10"/>
      <c r="C189" s="9" t="s">
        <v>39</v>
      </c>
      <c r="D189" s="10"/>
      <c r="E189" s="10"/>
      <c r="F189" s="10"/>
      <c r="G189" s="10"/>
      <c r="H189" s="10"/>
      <c r="I189" s="10"/>
      <c r="J189" s="10">
        <f t="shared" si="14"/>
        <v>0</v>
      </c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>
        <f t="shared" si="15"/>
        <v>0</v>
      </c>
      <c r="Y189" s="10">
        <f t="shared" si="16"/>
        <v>0</v>
      </c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s="2" customFormat="1" ht="12.75">
      <c r="A190" s="10" t="s">
        <v>17</v>
      </c>
      <c r="B190" s="10" t="s">
        <v>20</v>
      </c>
      <c r="C190" s="10" t="s">
        <v>40</v>
      </c>
      <c r="D190" s="10">
        <v>1</v>
      </c>
      <c r="E190" s="10">
        <v>250</v>
      </c>
      <c r="F190" s="10">
        <v>50</v>
      </c>
      <c r="G190" s="10">
        <v>10</v>
      </c>
      <c r="H190" s="10">
        <v>8</v>
      </c>
      <c r="I190" s="10">
        <v>9</v>
      </c>
      <c r="J190" s="10">
        <f t="shared" si="14"/>
        <v>9</v>
      </c>
      <c r="K190" s="10"/>
      <c r="L190" s="10"/>
      <c r="M190" s="10"/>
      <c r="N190" s="10"/>
      <c r="O190" s="10"/>
      <c r="P190" s="10"/>
      <c r="Q190" s="12">
        <v>250</v>
      </c>
      <c r="R190" s="10"/>
      <c r="S190" s="10"/>
      <c r="T190" s="10"/>
      <c r="U190" s="10"/>
      <c r="V190" s="10"/>
      <c r="W190" s="10">
        <v>250</v>
      </c>
      <c r="X190" s="10">
        <f t="shared" si="15"/>
        <v>0</v>
      </c>
      <c r="Y190" s="10">
        <f t="shared" si="16"/>
        <v>30</v>
      </c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s="2" customFormat="1" ht="15">
      <c r="A191" s="10"/>
      <c r="B191" s="10"/>
      <c r="C191" s="13" t="s">
        <v>41</v>
      </c>
      <c r="D191" s="10"/>
      <c r="E191" s="10"/>
      <c r="F191" s="10"/>
      <c r="G191" s="10"/>
      <c r="H191" s="10"/>
      <c r="I191" s="10"/>
      <c r="J191" s="10">
        <f t="shared" si="14"/>
        <v>0</v>
      </c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>
        <f t="shared" si="15"/>
        <v>0</v>
      </c>
      <c r="Y191" s="10">
        <f t="shared" si="16"/>
        <v>0</v>
      </c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s="2" customFormat="1" ht="12.75">
      <c r="A192" s="10"/>
      <c r="B192" s="10"/>
      <c r="C192" s="10" t="s">
        <v>28</v>
      </c>
      <c r="D192" s="10">
        <v>19</v>
      </c>
      <c r="E192" s="10">
        <v>12</v>
      </c>
      <c r="F192" s="10">
        <v>3</v>
      </c>
      <c r="G192" s="10">
        <v>3</v>
      </c>
      <c r="H192" s="10">
        <v>1</v>
      </c>
      <c r="I192" s="10">
        <v>1.5</v>
      </c>
      <c r="J192" s="10">
        <f t="shared" si="14"/>
        <v>28.5</v>
      </c>
      <c r="K192" s="10"/>
      <c r="L192" s="10"/>
      <c r="M192" s="10"/>
      <c r="N192" s="10"/>
      <c r="O192" s="10"/>
      <c r="P192" s="10">
        <v>27</v>
      </c>
      <c r="Q192" s="10"/>
      <c r="R192" s="10">
        <v>30</v>
      </c>
      <c r="S192" s="10"/>
      <c r="T192" s="10"/>
      <c r="U192" s="10"/>
      <c r="V192" s="10"/>
      <c r="W192" s="10"/>
      <c r="X192" s="10">
        <f aca="true" t="shared" si="17" ref="X192:X218">SUM(K192:V192)-W192</f>
        <v>57</v>
      </c>
      <c r="Y192" s="10">
        <f t="shared" si="16"/>
        <v>34.2</v>
      </c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s="2" customFormat="1" ht="12.75">
      <c r="A193" s="10"/>
      <c r="B193" s="10"/>
      <c r="C193" s="10" t="s">
        <v>29</v>
      </c>
      <c r="D193" s="10">
        <v>19</v>
      </c>
      <c r="E193" s="10">
        <v>12</v>
      </c>
      <c r="F193" s="10">
        <v>3</v>
      </c>
      <c r="G193" s="10">
        <v>3</v>
      </c>
      <c r="H193" s="10">
        <v>1</v>
      </c>
      <c r="I193" s="10">
        <v>0.5</v>
      </c>
      <c r="J193" s="10">
        <f t="shared" si="14"/>
        <v>9.5</v>
      </c>
      <c r="K193" s="10"/>
      <c r="L193" s="10"/>
      <c r="M193" s="10"/>
      <c r="N193" s="10"/>
      <c r="O193" s="10"/>
      <c r="P193" s="10">
        <v>30</v>
      </c>
      <c r="Q193" s="10"/>
      <c r="R193" s="10">
        <v>27</v>
      </c>
      <c r="S193" s="10"/>
      <c r="T193" s="10"/>
      <c r="U193" s="10"/>
      <c r="V193" s="10"/>
      <c r="W193" s="10"/>
      <c r="X193" s="10">
        <f t="shared" si="17"/>
        <v>57</v>
      </c>
      <c r="Y193" s="10">
        <f t="shared" si="16"/>
        <v>34.2</v>
      </c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s="2" customFormat="1" ht="15.75">
      <c r="A194" s="8"/>
      <c r="B194" s="8"/>
      <c r="C194" s="9" t="s">
        <v>42</v>
      </c>
      <c r="D194" s="8"/>
      <c r="E194" s="8"/>
      <c r="F194" s="8"/>
      <c r="G194" s="8"/>
      <c r="H194" s="8"/>
      <c r="I194" s="8"/>
      <c r="J194" s="10">
        <f t="shared" si="14"/>
        <v>0</v>
      </c>
      <c r="K194" s="8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>
        <f t="shared" si="17"/>
        <v>0</v>
      </c>
      <c r="Y194" s="10">
        <f t="shared" si="16"/>
        <v>0</v>
      </c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s="2" customFormat="1" ht="12.75">
      <c r="A195" s="10" t="s">
        <v>17</v>
      </c>
      <c r="B195" s="11"/>
      <c r="C195" s="10" t="s">
        <v>18</v>
      </c>
      <c r="D195" s="10">
        <v>1</v>
      </c>
      <c r="E195" s="10">
        <v>250</v>
      </c>
      <c r="F195" s="10">
        <v>50</v>
      </c>
      <c r="G195" s="10">
        <v>10</v>
      </c>
      <c r="H195" s="10">
        <v>8</v>
      </c>
      <c r="I195" s="10">
        <v>9</v>
      </c>
      <c r="J195" s="10">
        <f t="shared" si="14"/>
        <v>9</v>
      </c>
      <c r="K195" s="11"/>
      <c r="L195" s="10"/>
      <c r="M195" s="10"/>
      <c r="N195" s="10"/>
      <c r="O195" s="10"/>
      <c r="P195" s="10"/>
      <c r="Q195" s="10"/>
      <c r="R195" s="10">
        <v>50</v>
      </c>
      <c r="S195" s="10"/>
      <c r="T195" s="10"/>
      <c r="U195" s="10"/>
      <c r="V195" s="10"/>
      <c r="W195" s="10"/>
      <c r="X195" s="10">
        <f t="shared" si="17"/>
        <v>50</v>
      </c>
      <c r="Y195" s="10">
        <f t="shared" si="16"/>
        <v>30</v>
      </c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s="2" customFormat="1" ht="12.75">
      <c r="A196" s="10" t="s">
        <v>19</v>
      </c>
      <c r="B196" s="10" t="s">
        <v>20</v>
      </c>
      <c r="C196" s="10" t="s">
        <v>18</v>
      </c>
      <c r="D196" s="10">
        <v>1</v>
      </c>
      <c r="E196" s="10">
        <v>250</v>
      </c>
      <c r="F196" s="10">
        <v>50</v>
      </c>
      <c r="G196" s="10">
        <v>10</v>
      </c>
      <c r="H196" s="10">
        <v>8</v>
      </c>
      <c r="I196" s="10">
        <v>9</v>
      </c>
      <c r="J196" s="10">
        <f t="shared" si="14"/>
        <v>9</v>
      </c>
      <c r="K196" s="10"/>
      <c r="L196" s="10"/>
      <c r="M196" s="10"/>
      <c r="N196" s="10"/>
      <c r="O196" s="10"/>
      <c r="P196" s="10"/>
      <c r="Q196" s="10"/>
      <c r="R196" s="10"/>
      <c r="S196" s="12">
        <v>250</v>
      </c>
      <c r="T196" s="10"/>
      <c r="U196" s="10"/>
      <c r="V196" s="12"/>
      <c r="W196" s="10">
        <v>250</v>
      </c>
      <c r="X196" s="10">
        <f t="shared" si="17"/>
        <v>0</v>
      </c>
      <c r="Y196" s="10">
        <f t="shared" si="16"/>
        <v>30</v>
      </c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s="2" customFormat="1" ht="12.75">
      <c r="A197" s="10"/>
      <c r="B197" s="10"/>
      <c r="C197" s="10" t="s">
        <v>43</v>
      </c>
      <c r="D197" s="10">
        <v>5</v>
      </c>
      <c r="E197" s="10">
        <v>50</v>
      </c>
      <c r="F197" s="10">
        <v>15</v>
      </c>
      <c r="G197" s="10">
        <v>3</v>
      </c>
      <c r="H197" s="10">
        <v>8</v>
      </c>
      <c r="I197" s="10">
        <v>5</v>
      </c>
      <c r="J197" s="10">
        <f t="shared" si="14"/>
        <v>25</v>
      </c>
      <c r="K197" s="10"/>
      <c r="L197" s="10">
        <v>75</v>
      </c>
      <c r="M197" s="10"/>
      <c r="N197" s="10"/>
      <c r="O197" s="10"/>
      <c r="P197" s="10"/>
      <c r="Q197" s="10"/>
      <c r="R197" s="10"/>
      <c r="S197" s="10"/>
      <c r="T197" s="10">
        <v>75</v>
      </c>
      <c r="U197" s="10"/>
      <c r="V197" s="10"/>
      <c r="W197" s="10"/>
      <c r="X197" s="10">
        <f t="shared" si="17"/>
        <v>150</v>
      </c>
      <c r="Y197" s="10">
        <f t="shared" si="16"/>
        <v>45</v>
      </c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s="2" customFormat="1" ht="12.75">
      <c r="A198" s="10"/>
      <c r="B198" s="10"/>
      <c r="C198" s="10" t="s">
        <v>22</v>
      </c>
      <c r="D198" s="10">
        <v>1</v>
      </c>
      <c r="E198" s="10">
        <v>10</v>
      </c>
      <c r="F198" s="10">
        <v>3</v>
      </c>
      <c r="G198" s="10">
        <v>3</v>
      </c>
      <c r="H198" s="10">
        <v>8</v>
      </c>
      <c r="I198" s="10">
        <v>5</v>
      </c>
      <c r="J198" s="10">
        <f t="shared" si="14"/>
        <v>5</v>
      </c>
      <c r="K198" s="10"/>
      <c r="L198" s="10">
        <v>3</v>
      </c>
      <c r="M198" s="10"/>
      <c r="N198" s="10"/>
      <c r="O198" s="10"/>
      <c r="P198" s="10"/>
      <c r="Q198" s="10"/>
      <c r="R198" s="10"/>
      <c r="S198" s="10"/>
      <c r="T198" s="10">
        <v>3</v>
      </c>
      <c r="U198" s="10"/>
      <c r="V198" s="10"/>
      <c r="W198" s="10"/>
      <c r="X198" s="10">
        <f t="shared" si="17"/>
        <v>6</v>
      </c>
      <c r="Y198" s="10">
        <f t="shared" si="16"/>
        <v>1.8</v>
      </c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2" customFormat="1" ht="12.75">
      <c r="A199" s="10"/>
      <c r="B199" s="10"/>
      <c r="C199" s="10" t="s">
        <v>23</v>
      </c>
      <c r="D199" s="10">
        <v>20</v>
      </c>
      <c r="E199" s="10">
        <v>12</v>
      </c>
      <c r="F199" s="10">
        <v>3</v>
      </c>
      <c r="G199" s="10">
        <v>3</v>
      </c>
      <c r="H199" s="10">
        <v>8</v>
      </c>
      <c r="I199" s="10">
        <v>1.5</v>
      </c>
      <c r="J199" s="10">
        <f t="shared" si="14"/>
        <v>30</v>
      </c>
      <c r="K199" s="10"/>
      <c r="L199" s="10">
        <v>60</v>
      </c>
      <c r="M199" s="10"/>
      <c r="N199" s="10"/>
      <c r="O199" s="10"/>
      <c r="P199" s="10"/>
      <c r="Q199" s="10"/>
      <c r="R199" s="10"/>
      <c r="S199" s="10"/>
      <c r="T199" s="10"/>
      <c r="U199" s="10"/>
      <c r="V199" s="10">
        <v>60</v>
      </c>
      <c r="W199" s="10"/>
      <c r="X199" s="10">
        <f t="shared" si="17"/>
        <v>120</v>
      </c>
      <c r="Y199" s="10">
        <f t="shared" si="16"/>
        <v>36</v>
      </c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s="2" customFormat="1" ht="12.75">
      <c r="A200" s="10"/>
      <c r="B200" s="10"/>
      <c r="C200" s="10" t="s">
        <v>24</v>
      </c>
      <c r="D200" s="10">
        <v>10</v>
      </c>
      <c r="E200" s="10">
        <v>8</v>
      </c>
      <c r="F200" s="10">
        <v>3</v>
      </c>
      <c r="G200" s="10">
        <v>5</v>
      </c>
      <c r="H200" s="10">
        <v>1</v>
      </c>
      <c r="I200" s="10">
        <v>1</v>
      </c>
      <c r="J200" s="10">
        <f t="shared" si="14"/>
        <v>10</v>
      </c>
      <c r="K200" s="10"/>
      <c r="L200" s="10"/>
      <c r="M200" s="10">
        <v>30</v>
      </c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>
        <f t="shared" si="17"/>
        <v>30</v>
      </c>
      <c r="Y200" s="10">
        <f t="shared" si="16"/>
        <v>18</v>
      </c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2" customFormat="1" ht="12.75">
      <c r="A201" s="10"/>
      <c r="B201" s="10"/>
      <c r="C201" s="10" t="s">
        <v>25</v>
      </c>
      <c r="D201" s="10">
        <v>1</v>
      </c>
      <c r="E201" s="10">
        <v>16</v>
      </c>
      <c r="F201" s="10">
        <v>6</v>
      </c>
      <c r="G201" s="10">
        <v>5</v>
      </c>
      <c r="H201" s="10">
        <v>1</v>
      </c>
      <c r="I201" s="10">
        <v>1</v>
      </c>
      <c r="J201" s="10">
        <f t="shared" si="14"/>
        <v>1</v>
      </c>
      <c r="K201" s="10"/>
      <c r="L201" s="10"/>
      <c r="M201" s="10">
        <v>6</v>
      </c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>
        <f t="shared" si="17"/>
        <v>6</v>
      </c>
      <c r="Y201" s="10">
        <f t="shared" si="16"/>
        <v>3.6</v>
      </c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 s="2" customFormat="1" ht="15">
      <c r="A202" s="10"/>
      <c r="B202" s="10"/>
      <c r="C202" s="13" t="s">
        <v>44</v>
      </c>
      <c r="D202" s="10"/>
      <c r="E202" s="10"/>
      <c r="F202" s="10"/>
      <c r="G202" s="10"/>
      <c r="H202" s="10"/>
      <c r="I202" s="10"/>
      <c r="J202" s="10">
        <f t="shared" si="14"/>
        <v>0</v>
      </c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>
        <f t="shared" si="17"/>
        <v>0</v>
      </c>
      <c r="Y202" s="10">
        <f t="shared" si="16"/>
        <v>0</v>
      </c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 s="2" customFormat="1" ht="12.75">
      <c r="A203" s="10"/>
      <c r="B203" s="10"/>
      <c r="C203" s="10" t="s">
        <v>28</v>
      </c>
      <c r="D203" s="10">
        <v>10</v>
      </c>
      <c r="E203" s="10">
        <v>12</v>
      </c>
      <c r="F203" s="10">
        <v>3</v>
      </c>
      <c r="G203" s="10">
        <v>3</v>
      </c>
      <c r="H203" s="10">
        <v>1</v>
      </c>
      <c r="I203" s="10">
        <v>1.5</v>
      </c>
      <c r="J203" s="10">
        <f t="shared" si="14"/>
        <v>15</v>
      </c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>
        <v>30</v>
      </c>
      <c r="V203" s="10"/>
      <c r="W203" s="10"/>
      <c r="X203" s="10">
        <f t="shared" si="17"/>
        <v>30</v>
      </c>
      <c r="Y203" s="10">
        <f t="shared" si="16"/>
        <v>18</v>
      </c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s="2" customFormat="1" ht="12.75">
      <c r="A204" s="10"/>
      <c r="B204" s="10"/>
      <c r="C204" s="10" t="s">
        <v>29</v>
      </c>
      <c r="D204" s="10">
        <v>1</v>
      </c>
      <c r="E204" s="10">
        <v>12</v>
      </c>
      <c r="F204" s="10">
        <v>3</v>
      </c>
      <c r="G204" s="10">
        <v>3</v>
      </c>
      <c r="H204" s="10">
        <v>1</v>
      </c>
      <c r="I204" s="10">
        <v>0.5</v>
      </c>
      <c r="J204" s="10">
        <f t="shared" si="14"/>
        <v>0.5</v>
      </c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>
        <v>3</v>
      </c>
      <c r="V204" s="10"/>
      <c r="W204" s="10"/>
      <c r="X204" s="10">
        <f t="shared" si="17"/>
        <v>3</v>
      </c>
      <c r="Y204" s="10">
        <f t="shared" si="16"/>
        <v>1.8</v>
      </c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s="2" customFormat="1" ht="12.75">
      <c r="A205" s="10"/>
      <c r="B205" s="10"/>
      <c r="C205" s="10" t="s">
        <v>45</v>
      </c>
      <c r="D205" s="10">
        <v>7</v>
      </c>
      <c r="E205" s="10">
        <v>19</v>
      </c>
      <c r="F205" s="10">
        <v>4.5</v>
      </c>
      <c r="G205" s="10">
        <v>3</v>
      </c>
      <c r="H205" s="10">
        <v>1</v>
      </c>
      <c r="I205" s="10">
        <v>1.5</v>
      </c>
      <c r="J205" s="10">
        <f t="shared" si="14"/>
        <v>10.5</v>
      </c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>
        <v>31.5</v>
      </c>
      <c r="V205" s="10"/>
      <c r="W205" s="10"/>
      <c r="X205" s="10">
        <f t="shared" si="17"/>
        <v>31.5</v>
      </c>
      <c r="Y205" s="10">
        <f t="shared" si="16"/>
        <v>18.9</v>
      </c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s="2" customFormat="1" ht="12.75">
      <c r="A206" s="10"/>
      <c r="B206" s="10"/>
      <c r="C206" s="10" t="s">
        <v>34</v>
      </c>
      <c r="D206" s="10">
        <v>10</v>
      </c>
      <c r="E206" s="10">
        <v>12</v>
      </c>
      <c r="F206" s="10">
        <v>3</v>
      </c>
      <c r="G206" s="10">
        <v>3</v>
      </c>
      <c r="H206" s="10">
        <v>1</v>
      </c>
      <c r="I206" s="10">
        <v>1.5</v>
      </c>
      <c r="J206" s="10">
        <f t="shared" si="14"/>
        <v>15</v>
      </c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>
        <v>30</v>
      </c>
      <c r="V206" s="10"/>
      <c r="W206" s="10"/>
      <c r="X206" s="10">
        <f t="shared" si="17"/>
        <v>30</v>
      </c>
      <c r="Y206" s="10">
        <f t="shared" si="16"/>
        <v>18</v>
      </c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2" customFormat="1" ht="15">
      <c r="A207" s="10"/>
      <c r="B207" s="10"/>
      <c r="C207" s="13" t="s">
        <v>46</v>
      </c>
      <c r="D207" s="10"/>
      <c r="E207" s="10"/>
      <c r="F207" s="10"/>
      <c r="G207" s="10"/>
      <c r="H207" s="10"/>
      <c r="I207" s="10"/>
      <c r="J207" s="10">
        <f t="shared" si="14"/>
        <v>0</v>
      </c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>
        <f t="shared" si="17"/>
        <v>0</v>
      </c>
      <c r="Y207" s="10">
        <f t="shared" si="16"/>
        <v>0</v>
      </c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s="2" customFormat="1" ht="12.75">
      <c r="A208" s="10"/>
      <c r="B208" s="10"/>
      <c r="C208" s="10" t="s">
        <v>47</v>
      </c>
      <c r="D208" s="10">
        <v>650</v>
      </c>
      <c r="E208" s="10">
        <v>145</v>
      </c>
      <c r="F208" s="10">
        <v>45</v>
      </c>
      <c r="G208" s="10">
        <v>20</v>
      </c>
      <c r="H208" s="10">
        <v>12</v>
      </c>
      <c r="I208" s="10">
        <v>1.5</v>
      </c>
      <c r="J208" s="10">
        <f aca="true" t="shared" si="18" ref="J208:J218">I208*D208/1000</f>
        <v>0.975</v>
      </c>
      <c r="K208" s="10"/>
      <c r="L208" s="10"/>
      <c r="M208" s="10"/>
      <c r="N208" s="10">
        <f>D208*F208/1000</f>
        <v>29.25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>
        <f t="shared" si="17"/>
        <v>29.25</v>
      </c>
      <c r="Y208" s="10">
        <f aca="true" t="shared" si="19" ref="Y208:Y220">4*5*E208*D208/100/1000</f>
        <v>18.85</v>
      </c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s="2" customFormat="1" ht="12.75">
      <c r="A209" s="10"/>
      <c r="B209" s="10" t="s">
        <v>48</v>
      </c>
      <c r="C209" s="10" t="s">
        <v>49</v>
      </c>
      <c r="D209" s="10">
        <v>650</v>
      </c>
      <c r="E209" s="10">
        <v>145</v>
      </c>
      <c r="F209" s="10">
        <v>45</v>
      </c>
      <c r="G209" s="10">
        <v>20</v>
      </c>
      <c r="H209" s="10">
        <v>12</v>
      </c>
      <c r="I209" s="10">
        <v>1.5</v>
      </c>
      <c r="J209" s="10">
        <f t="shared" si="18"/>
        <v>0.975</v>
      </c>
      <c r="K209" s="10"/>
      <c r="L209" s="10"/>
      <c r="M209" s="10"/>
      <c r="N209" s="10">
        <f>D209*F209/1000</f>
        <v>29.25</v>
      </c>
      <c r="O209" s="10"/>
      <c r="P209" s="10"/>
      <c r="Q209" s="10"/>
      <c r="R209" s="10"/>
      <c r="S209" s="10"/>
      <c r="T209" s="10"/>
      <c r="U209" s="10"/>
      <c r="V209" s="10"/>
      <c r="W209" s="10"/>
      <c r="X209" s="10">
        <f t="shared" si="17"/>
        <v>29.25</v>
      </c>
      <c r="Y209" s="10">
        <f t="shared" si="19"/>
        <v>18.85</v>
      </c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s="2" customFormat="1" ht="12.75">
      <c r="A210" s="10"/>
      <c r="B210" s="10"/>
      <c r="C210" s="10" t="s">
        <v>50</v>
      </c>
      <c r="D210" s="10">
        <v>585</v>
      </c>
      <c r="E210" s="10">
        <v>145</v>
      </c>
      <c r="F210" s="10">
        <v>45</v>
      </c>
      <c r="G210" s="10">
        <v>20</v>
      </c>
      <c r="H210" s="10">
        <v>12</v>
      </c>
      <c r="I210" s="10">
        <v>1.5</v>
      </c>
      <c r="J210" s="10">
        <f t="shared" si="18"/>
        <v>0.8775</v>
      </c>
      <c r="K210" s="10"/>
      <c r="L210" s="10"/>
      <c r="M210" s="10"/>
      <c r="N210" s="10"/>
      <c r="O210" s="10"/>
      <c r="P210" s="10">
        <f>D210*F210/1000</f>
        <v>26.325</v>
      </c>
      <c r="Q210" s="10"/>
      <c r="R210" s="10"/>
      <c r="S210" s="10"/>
      <c r="T210" s="10"/>
      <c r="U210" s="10"/>
      <c r="V210" s="10"/>
      <c r="W210" s="10"/>
      <c r="X210" s="10">
        <f t="shared" si="17"/>
        <v>26.325</v>
      </c>
      <c r="Y210" s="10">
        <f t="shared" si="19"/>
        <v>16.965</v>
      </c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s="2" customFormat="1" ht="12.75">
      <c r="A211" s="10"/>
      <c r="B211" s="10"/>
      <c r="C211" s="10" t="s">
        <v>51</v>
      </c>
      <c r="D211" s="10">
        <v>90</v>
      </c>
      <c r="E211" s="10">
        <v>145</v>
      </c>
      <c r="F211" s="10">
        <v>45</v>
      </c>
      <c r="G211" s="10">
        <v>20</v>
      </c>
      <c r="H211" s="10">
        <v>12</v>
      </c>
      <c r="I211" s="10">
        <v>1.5</v>
      </c>
      <c r="J211" s="10">
        <f t="shared" si="18"/>
        <v>0.135</v>
      </c>
      <c r="K211" s="10"/>
      <c r="L211" s="10"/>
      <c r="M211" s="10"/>
      <c r="N211" s="12">
        <f>D211*E211/1000</f>
        <v>13.05</v>
      </c>
      <c r="O211" s="10"/>
      <c r="P211" s="10"/>
      <c r="Q211" s="10"/>
      <c r="R211" s="10"/>
      <c r="S211" s="10"/>
      <c r="T211" s="10"/>
      <c r="U211" s="10"/>
      <c r="V211" s="10"/>
      <c r="W211" s="10">
        <v>13.05</v>
      </c>
      <c r="X211" s="10">
        <f t="shared" si="17"/>
        <v>0</v>
      </c>
      <c r="Y211" s="10">
        <f t="shared" si="19"/>
        <v>2.61</v>
      </c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s="2" customFormat="1" ht="12.75">
      <c r="A212" s="10"/>
      <c r="B212" s="10" t="s">
        <v>48</v>
      </c>
      <c r="C212" s="10" t="s">
        <v>52</v>
      </c>
      <c r="D212" s="10">
        <v>90</v>
      </c>
      <c r="E212" s="10">
        <v>145</v>
      </c>
      <c r="F212" s="10">
        <v>45</v>
      </c>
      <c r="G212" s="10">
        <v>20</v>
      </c>
      <c r="H212" s="10">
        <v>12</v>
      </c>
      <c r="I212" s="10">
        <v>1.5</v>
      </c>
      <c r="J212" s="10">
        <f t="shared" si="18"/>
        <v>0.135</v>
      </c>
      <c r="K212" s="10"/>
      <c r="L212" s="10"/>
      <c r="M212" s="10"/>
      <c r="N212" s="10"/>
      <c r="O212" s="10"/>
      <c r="P212" s="10">
        <f>D212*F212/1000</f>
        <v>4.05</v>
      </c>
      <c r="Q212" s="10"/>
      <c r="R212" s="10"/>
      <c r="S212" s="10"/>
      <c r="T212" s="10"/>
      <c r="U212" s="10"/>
      <c r="V212" s="10"/>
      <c r="W212" s="10"/>
      <c r="X212" s="10">
        <f t="shared" si="17"/>
        <v>4.05</v>
      </c>
      <c r="Y212" s="10">
        <f t="shared" si="19"/>
        <v>2.61</v>
      </c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s="2" customFormat="1" ht="12.75">
      <c r="A213" s="10"/>
      <c r="B213" s="10" t="s">
        <v>48</v>
      </c>
      <c r="C213" s="10" t="s">
        <v>53</v>
      </c>
      <c r="D213" s="10">
        <v>1160</v>
      </c>
      <c r="E213" s="10">
        <v>145</v>
      </c>
      <c r="F213" s="10">
        <v>45</v>
      </c>
      <c r="G213" s="10">
        <v>20</v>
      </c>
      <c r="H213" s="10">
        <v>12</v>
      </c>
      <c r="I213" s="10">
        <v>1.5</v>
      </c>
      <c r="J213" s="10">
        <f t="shared" si="18"/>
        <v>1.74</v>
      </c>
      <c r="K213" s="10"/>
      <c r="L213" s="10"/>
      <c r="M213" s="10"/>
      <c r="N213" s="10"/>
      <c r="O213" s="10"/>
      <c r="P213" s="10"/>
      <c r="Q213" s="10"/>
      <c r="R213" s="10">
        <f>E213*G213/1000</f>
        <v>2.9</v>
      </c>
      <c r="S213" s="10"/>
      <c r="T213" s="10"/>
      <c r="U213" s="10"/>
      <c r="V213" s="10"/>
      <c r="W213" s="10"/>
      <c r="X213" s="10">
        <f t="shared" si="17"/>
        <v>2.9</v>
      </c>
      <c r="Y213" s="10">
        <f t="shared" si="19"/>
        <v>33.64</v>
      </c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s="2" customFormat="1" ht="12.75">
      <c r="A214" s="10"/>
      <c r="B214" s="10"/>
      <c r="C214" s="10" t="s">
        <v>54</v>
      </c>
      <c r="D214" s="10">
        <v>325</v>
      </c>
      <c r="E214" s="10">
        <v>145</v>
      </c>
      <c r="F214" s="10">
        <v>45</v>
      </c>
      <c r="G214" s="10">
        <v>20</v>
      </c>
      <c r="H214" s="10">
        <v>12</v>
      </c>
      <c r="I214" s="10">
        <v>1.5</v>
      </c>
      <c r="J214" s="10">
        <f t="shared" si="18"/>
        <v>0.4875</v>
      </c>
      <c r="K214" s="10"/>
      <c r="L214" s="10"/>
      <c r="M214" s="10"/>
      <c r="N214" s="10"/>
      <c r="O214" s="10"/>
      <c r="P214" s="12">
        <f>D214*E214/1000</f>
        <v>47.125</v>
      </c>
      <c r="Q214" s="10"/>
      <c r="R214" s="10"/>
      <c r="S214" s="10"/>
      <c r="T214" s="10"/>
      <c r="U214" s="10"/>
      <c r="V214" s="10"/>
      <c r="W214" s="10">
        <v>47</v>
      </c>
      <c r="X214" s="10">
        <f t="shared" si="17"/>
        <v>0.125</v>
      </c>
      <c r="Y214" s="10">
        <f t="shared" si="19"/>
        <v>9.425</v>
      </c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s="2" customFormat="1" ht="12.75">
      <c r="A215" s="10"/>
      <c r="B215" s="10"/>
      <c r="C215" s="10" t="s">
        <v>55</v>
      </c>
      <c r="D215" s="10">
        <v>1334</v>
      </c>
      <c r="E215" s="10">
        <v>145</v>
      </c>
      <c r="F215" s="10">
        <v>45</v>
      </c>
      <c r="G215" s="10">
        <v>20</v>
      </c>
      <c r="H215" s="10">
        <v>12</v>
      </c>
      <c r="I215" s="10">
        <v>1.5</v>
      </c>
      <c r="J215" s="10">
        <f t="shared" si="18"/>
        <v>2.001</v>
      </c>
      <c r="K215" s="10"/>
      <c r="L215" s="10"/>
      <c r="M215" s="12">
        <f>E215*D215/1000</f>
        <v>193.43</v>
      </c>
      <c r="N215" s="10"/>
      <c r="O215" s="10"/>
      <c r="P215" s="10"/>
      <c r="Q215" s="10"/>
      <c r="R215" s="12"/>
      <c r="S215" s="10"/>
      <c r="T215" s="10"/>
      <c r="U215" s="10"/>
      <c r="V215" s="10"/>
      <c r="W215" s="10">
        <v>193.4</v>
      </c>
      <c r="X215" s="10">
        <f t="shared" si="17"/>
        <v>0.030000000000001137</v>
      </c>
      <c r="Y215" s="10">
        <f t="shared" si="19"/>
        <v>38.686</v>
      </c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s="2" customFormat="1" ht="12.75">
      <c r="A216" s="10"/>
      <c r="B216" s="10" t="s">
        <v>56</v>
      </c>
      <c r="C216" s="10" t="s">
        <v>57</v>
      </c>
      <c r="D216" s="10">
        <v>650</v>
      </c>
      <c r="E216" s="10">
        <v>145</v>
      </c>
      <c r="F216" s="10">
        <v>45</v>
      </c>
      <c r="G216" s="10">
        <v>20</v>
      </c>
      <c r="H216" s="10">
        <v>12</v>
      </c>
      <c r="I216" s="10">
        <v>1.5</v>
      </c>
      <c r="J216" s="10">
        <f t="shared" si="18"/>
        <v>0.975</v>
      </c>
      <c r="K216" s="10"/>
      <c r="L216" s="10"/>
      <c r="M216" s="10"/>
      <c r="N216" s="10"/>
      <c r="O216" s="10"/>
      <c r="P216" s="10"/>
      <c r="Q216" s="10"/>
      <c r="R216" s="10">
        <f>E216*G216/1000</f>
        <v>2.9</v>
      </c>
      <c r="S216" s="10"/>
      <c r="T216" s="10"/>
      <c r="U216" s="10"/>
      <c r="V216" s="10"/>
      <c r="W216" s="10"/>
      <c r="X216" s="10">
        <f t="shared" si="17"/>
        <v>2.9</v>
      </c>
      <c r="Y216" s="10">
        <f t="shared" si="19"/>
        <v>18.85</v>
      </c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s="2" customFormat="1" ht="12.75">
      <c r="A217" s="10"/>
      <c r="B217" s="10"/>
      <c r="C217" s="10" t="s">
        <v>58</v>
      </c>
      <c r="D217" s="10"/>
      <c r="E217" s="10">
        <v>145</v>
      </c>
      <c r="F217" s="10">
        <v>45</v>
      </c>
      <c r="G217" s="10">
        <v>10</v>
      </c>
      <c r="H217" s="10">
        <v>12</v>
      </c>
      <c r="I217" s="10">
        <v>1.5</v>
      </c>
      <c r="J217" s="10">
        <f t="shared" si="18"/>
        <v>0</v>
      </c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>
        <f t="shared" si="17"/>
        <v>0</v>
      </c>
      <c r="Y217" s="10">
        <f t="shared" si="19"/>
        <v>0</v>
      </c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s="2" customFormat="1" ht="12.75">
      <c r="A218" s="10"/>
      <c r="B218" s="10"/>
      <c r="C218" s="10" t="s">
        <v>59</v>
      </c>
      <c r="D218" s="10">
        <v>200</v>
      </c>
      <c r="E218" s="10">
        <v>145</v>
      </c>
      <c r="F218" s="10">
        <v>45</v>
      </c>
      <c r="G218" s="10">
        <v>10</v>
      </c>
      <c r="H218" s="10">
        <v>12</v>
      </c>
      <c r="I218" s="10">
        <v>1.5</v>
      </c>
      <c r="J218" s="10">
        <f t="shared" si="18"/>
        <v>0.3</v>
      </c>
      <c r="K218" s="10"/>
      <c r="L218" s="10"/>
      <c r="M218" s="10"/>
      <c r="N218" s="10"/>
      <c r="O218" s="10"/>
      <c r="P218" s="10"/>
      <c r="Q218" s="10"/>
      <c r="R218" s="10">
        <f>E218*G218/1000</f>
        <v>1.45</v>
      </c>
      <c r="S218" s="10"/>
      <c r="T218" s="10"/>
      <c r="U218" s="10"/>
      <c r="V218" s="10"/>
      <c r="W218" s="10"/>
      <c r="X218" s="10">
        <f t="shared" si="17"/>
        <v>1.45</v>
      </c>
      <c r="Y218" s="10">
        <f t="shared" si="19"/>
        <v>5.8</v>
      </c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s="2" customFormat="1" ht="12.75">
      <c r="A219" s="10"/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>
        <f>SUM(K219:V219)</f>
        <v>0</v>
      </c>
      <c r="Y219" s="10">
        <f t="shared" si="19"/>
        <v>0</v>
      </c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s="2" customFormat="1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>
        <f>K220+L220+M220+N220+O220++Q220+R220+S220+T220+U220+V220</f>
        <v>0</v>
      </c>
      <c r="Y220" s="10">
        <f t="shared" si="19"/>
        <v>0</v>
      </c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s="2" customFormat="1" ht="12.75">
      <c r="A221" s="10"/>
      <c r="B221" s="10"/>
      <c r="C221" s="10" t="s">
        <v>60</v>
      </c>
      <c r="D221" s="10"/>
      <c r="E221" s="10"/>
      <c r="F221" s="10"/>
      <c r="G221" s="10"/>
      <c r="H221" s="10"/>
      <c r="I221" s="10"/>
      <c r="J221" s="10"/>
      <c r="K221" s="10">
        <f aca="true" t="shared" si="20" ref="K221:Y221">SUM(K160:K220)</f>
        <v>153.5</v>
      </c>
      <c r="L221" s="10">
        <f t="shared" si="20"/>
        <v>392.3</v>
      </c>
      <c r="M221" s="10">
        <f t="shared" si="20"/>
        <v>314.93</v>
      </c>
      <c r="N221" s="10">
        <f t="shared" si="20"/>
        <v>207.05</v>
      </c>
      <c r="O221" s="10">
        <f t="shared" si="20"/>
        <v>152</v>
      </c>
      <c r="P221" s="10">
        <f t="shared" si="20"/>
        <v>234</v>
      </c>
      <c r="Q221" s="10">
        <f t="shared" si="20"/>
        <v>305.5</v>
      </c>
      <c r="R221" s="10">
        <f t="shared" si="20"/>
        <v>201.25</v>
      </c>
      <c r="S221" s="10">
        <f t="shared" si="20"/>
        <v>286</v>
      </c>
      <c r="T221" s="10">
        <f t="shared" si="20"/>
        <v>162.5</v>
      </c>
      <c r="U221" s="10">
        <f t="shared" si="20"/>
        <v>225.5</v>
      </c>
      <c r="V221" s="10">
        <f t="shared" si="20"/>
        <v>191</v>
      </c>
      <c r="W221" s="10">
        <f t="shared" si="20"/>
        <v>825.4499999999999</v>
      </c>
      <c r="X221" s="10">
        <f t="shared" si="20"/>
        <v>2000.0800000000002</v>
      </c>
      <c r="Y221" s="10">
        <f t="shared" si="20"/>
        <v>1103.966</v>
      </c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2" customFormat="1" ht="15.75" customHeight="1">
      <c r="A222" s="10"/>
      <c r="B222" s="10"/>
      <c r="C222" s="10" t="s">
        <v>61</v>
      </c>
      <c r="D222" s="10"/>
      <c r="E222" s="30">
        <f>SUM(W221:Y221)</f>
        <v>3929.496</v>
      </c>
      <c r="F222" s="30"/>
      <c r="G222" s="10"/>
      <c r="H222" s="10"/>
      <c r="I222" s="10">
        <f>AVERAGE(I160:I220)</f>
        <v>3.157142857142857</v>
      </c>
      <c r="J222" s="10">
        <f>SUM(J160:J220)</f>
        <v>539.501</v>
      </c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>
        <f>SUM(W221:X221)</f>
        <v>2825.53</v>
      </c>
      <c r="Y222" s="10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s="2" customFormat="1" ht="15.75">
      <c r="A223" s="10"/>
      <c r="B223" s="10"/>
      <c r="C223" s="10" t="s">
        <v>62</v>
      </c>
      <c r="D223" s="10"/>
      <c r="E223" s="21"/>
      <c r="F223" s="22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>
        <f>SUM(K221:V221)</f>
        <v>2825.5299999999997</v>
      </c>
      <c r="Y223" s="10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s="2" customFormat="1" ht="15.75">
      <c r="A224" s="10"/>
      <c r="B224" s="10"/>
      <c r="C224" s="10" t="s">
        <v>63</v>
      </c>
      <c r="D224" s="10"/>
      <c r="E224" s="21"/>
      <c r="F224" s="22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s="2" customFormat="1" ht="15.75">
      <c r="A225" s="10"/>
      <c r="B225" s="10"/>
      <c r="C225" s="10" t="s">
        <v>64</v>
      </c>
      <c r="D225" s="10"/>
      <c r="E225" s="21"/>
      <c r="F225" s="22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s="2" customFormat="1" ht="12.75">
      <c r="A226" s="10"/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s="2" customFormat="1" ht="12.75">
      <c r="A227" s="10"/>
      <c r="B227" s="10"/>
      <c r="C227" s="10" t="s">
        <v>65</v>
      </c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 t="s">
        <v>66</v>
      </c>
      <c r="U227" s="10"/>
      <c r="V227" s="10"/>
      <c r="W227" s="10"/>
      <c r="X227" s="10"/>
      <c r="Y227" s="10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50:256" s="2" customFormat="1" ht="12.75"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50:256" s="2" customFormat="1" ht="12.75"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50:256" s="2" customFormat="1" ht="12.75"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s="2" customFormat="1" ht="18">
      <c r="A231"/>
      <c r="B231" s="1" t="s">
        <v>0</v>
      </c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 t="s">
        <v>69</v>
      </c>
      <c r="R231" s="1"/>
      <c r="S231" s="1"/>
      <c r="T231" s="1"/>
      <c r="U231" s="1"/>
      <c r="V231" s="1"/>
      <c r="W231" s="1"/>
      <c r="X231" s="1"/>
      <c r="Y231" s="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26:149" ht="12.75"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</row>
    <row r="233" spans="1:256" s="2" customFormat="1" ht="24.75" customHeight="1">
      <c r="A233" s="31" t="s">
        <v>2</v>
      </c>
      <c r="B233" s="28" t="s">
        <v>3</v>
      </c>
      <c r="C233" s="32" t="s">
        <v>4</v>
      </c>
      <c r="D233" s="28" t="s">
        <v>5</v>
      </c>
      <c r="E233" s="33" t="s">
        <v>6</v>
      </c>
      <c r="F233" s="33"/>
      <c r="G233" s="28" t="s">
        <v>7</v>
      </c>
      <c r="H233" s="28"/>
      <c r="I233" s="27" t="s">
        <v>8</v>
      </c>
      <c r="J233" s="27"/>
      <c r="K233" s="28" t="s">
        <v>9</v>
      </c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9" t="s">
        <v>10</v>
      </c>
      <c r="X233" s="29"/>
      <c r="Y233" s="29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s="2" customFormat="1" ht="25.5">
      <c r="A234" s="31"/>
      <c r="B234" s="28"/>
      <c r="C234" s="32"/>
      <c r="D234" s="28"/>
      <c r="E234" s="4" t="s">
        <v>11</v>
      </c>
      <c r="F234" s="5" t="s">
        <v>12</v>
      </c>
      <c r="G234" s="4" t="s">
        <v>11</v>
      </c>
      <c r="H234" s="5" t="s">
        <v>12</v>
      </c>
      <c r="I234" s="3" t="s">
        <v>13</v>
      </c>
      <c r="J234" s="3" t="s">
        <v>14</v>
      </c>
      <c r="K234" s="6">
        <v>1</v>
      </c>
      <c r="L234" s="6">
        <v>2</v>
      </c>
      <c r="M234" s="6">
        <v>3</v>
      </c>
      <c r="N234" s="6">
        <v>4</v>
      </c>
      <c r="O234" s="6">
        <v>5</v>
      </c>
      <c r="P234" s="6">
        <v>6</v>
      </c>
      <c r="Q234" s="6">
        <v>7</v>
      </c>
      <c r="R234" s="7">
        <v>8</v>
      </c>
      <c r="S234" s="6">
        <v>9</v>
      </c>
      <c r="T234" s="7">
        <v>10</v>
      </c>
      <c r="U234" s="6">
        <v>11</v>
      </c>
      <c r="V234" s="6">
        <v>12</v>
      </c>
      <c r="W234" s="4" t="s">
        <v>11</v>
      </c>
      <c r="X234" s="5" t="s">
        <v>12</v>
      </c>
      <c r="Y234" s="4" t="s">
        <v>15</v>
      </c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s="2" customFormat="1" ht="15.75">
      <c r="A235" s="8"/>
      <c r="B235" s="8"/>
      <c r="C235" s="9" t="s">
        <v>16</v>
      </c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s="2" customFormat="1" ht="12.75">
      <c r="A236" s="10" t="s">
        <v>17</v>
      </c>
      <c r="B236" s="10"/>
      <c r="C236" s="10" t="s">
        <v>18</v>
      </c>
      <c r="D236" s="10">
        <v>1</v>
      </c>
      <c r="E236" s="10">
        <v>250</v>
      </c>
      <c r="F236" s="10">
        <v>50</v>
      </c>
      <c r="G236" s="10">
        <v>10</v>
      </c>
      <c r="H236" s="10">
        <v>8</v>
      </c>
      <c r="I236" s="10">
        <v>9</v>
      </c>
      <c r="J236" s="10">
        <f aca="true" t="shared" si="21" ref="J236:J283">I236*D236</f>
        <v>9</v>
      </c>
      <c r="K236" s="11"/>
      <c r="L236" s="11"/>
      <c r="M236" s="11"/>
      <c r="N236" s="11"/>
      <c r="O236" s="11">
        <v>50</v>
      </c>
      <c r="P236" s="11"/>
      <c r="Q236" s="10"/>
      <c r="R236" s="10"/>
      <c r="S236" s="11"/>
      <c r="T236" s="11"/>
      <c r="U236" s="10"/>
      <c r="V236" s="10"/>
      <c r="W236" s="10"/>
      <c r="X236" s="10">
        <f aca="true" t="shared" si="22" ref="X236:X267">SUM(K236:V236)-W236</f>
        <v>50</v>
      </c>
      <c r="Y236" s="10">
        <f aca="true" t="shared" si="23" ref="Y236:Y283">12*5*F236*D236/100</f>
        <v>30</v>
      </c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s="2" customFormat="1" ht="12.75">
      <c r="A237" s="10" t="s">
        <v>19</v>
      </c>
      <c r="B237" s="10" t="s">
        <v>20</v>
      </c>
      <c r="C237" s="10" t="s">
        <v>18</v>
      </c>
      <c r="D237" s="10">
        <v>1</v>
      </c>
      <c r="E237" s="10">
        <v>250</v>
      </c>
      <c r="F237" s="10">
        <v>50</v>
      </c>
      <c r="G237" s="10">
        <v>10</v>
      </c>
      <c r="H237" s="10">
        <v>8</v>
      </c>
      <c r="I237" s="10">
        <v>9</v>
      </c>
      <c r="J237" s="10">
        <f t="shared" si="21"/>
        <v>9</v>
      </c>
      <c r="K237" s="10"/>
      <c r="L237" s="10">
        <v>50</v>
      </c>
      <c r="M237" s="10"/>
      <c r="N237" s="10"/>
      <c r="O237" s="12"/>
      <c r="P237" s="10"/>
      <c r="Q237" s="10"/>
      <c r="R237" s="10"/>
      <c r="S237" s="10"/>
      <c r="T237" s="10"/>
      <c r="U237" s="10"/>
      <c r="V237" s="10"/>
      <c r="W237" s="10"/>
      <c r="X237" s="10">
        <f t="shared" si="22"/>
        <v>50</v>
      </c>
      <c r="Y237" s="10">
        <f t="shared" si="23"/>
        <v>30</v>
      </c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s="2" customFormat="1" ht="12.75">
      <c r="A238" s="10"/>
      <c r="B238" s="10"/>
      <c r="C238" s="10" t="s">
        <v>21</v>
      </c>
      <c r="D238" s="10">
        <v>6</v>
      </c>
      <c r="E238" s="10">
        <v>50</v>
      </c>
      <c r="F238" s="10">
        <v>15</v>
      </c>
      <c r="G238" s="10">
        <v>3</v>
      </c>
      <c r="H238" s="10">
        <v>8</v>
      </c>
      <c r="I238" s="10">
        <v>5</v>
      </c>
      <c r="J238" s="10">
        <f t="shared" si="21"/>
        <v>30</v>
      </c>
      <c r="K238" s="10"/>
      <c r="L238" s="10">
        <v>15</v>
      </c>
      <c r="M238" s="10"/>
      <c r="N238" s="10">
        <v>15</v>
      </c>
      <c r="O238" s="12"/>
      <c r="P238" s="10">
        <v>15</v>
      </c>
      <c r="Q238" s="10">
        <v>15</v>
      </c>
      <c r="R238" s="10">
        <v>15</v>
      </c>
      <c r="S238" s="10">
        <v>15</v>
      </c>
      <c r="T238" s="10"/>
      <c r="U238" s="10"/>
      <c r="V238" s="10"/>
      <c r="W238" s="10"/>
      <c r="X238" s="10">
        <f t="shared" si="22"/>
        <v>90</v>
      </c>
      <c r="Y238" s="10">
        <f t="shared" si="23"/>
        <v>54</v>
      </c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s="2" customFormat="1" ht="12.75">
      <c r="A239" s="10"/>
      <c r="B239" s="10"/>
      <c r="C239" s="10" t="s">
        <v>22</v>
      </c>
      <c r="D239" s="10">
        <v>2</v>
      </c>
      <c r="E239" s="10">
        <v>10</v>
      </c>
      <c r="F239" s="10">
        <v>3</v>
      </c>
      <c r="G239" s="10">
        <v>3</v>
      </c>
      <c r="H239" s="10">
        <v>8</v>
      </c>
      <c r="I239" s="10">
        <v>5</v>
      </c>
      <c r="J239" s="10">
        <f t="shared" si="21"/>
        <v>10</v>
      </c>
      <c r="K239" s="10"/>
      <c r="L239" s="10">
        <v>3</v>
      </c>
      <c r="M239" s="10"/>
      <c r="N239" s="10"/>
      <c r="O239" s="12"/>
      <c r="P239" s="10"/>
      <c r="Q239" s="10"/>
      <c r="R239" s="10"/>
      <c r="S239" s="10">
        <v>3</v>
      </c>
      <c r="T239" s="10"/>
      <c r="U239" s="10"/>
      <c r="V239" s="10"/>
      <c r="W239" s="10"/>
      <c r="X239" s="10">
        <f t="shared" si="22"/>
        <v>6</v>
      </c>
      <c r="Y239" s="10">
        <f t="shared" si="23"/>
        <v>3.6</v>
      </c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s="2" customFormat="1" ht="12.75">
      <c r="A240" s="10"/>
      <c r="B240" s="10"/>
      <c r="C240" s="10" t="s">
        <v>23</v>
      </c>
      <c r="D240" s="10">
        <v>24</v>
      </c>
      <c r="E240" s="10">
        <v>12</v>
      </c>
      <c r="F240" s="10">
        <v>3</v>
      </c>
      <c r="G240" s="10">
        <v>3</v>
      </c>
      <c r="H240" s="10">
        <v>8</v>
      </c>
      <c r="I240" s="10">
        <v>1.5</v>
      </c>
      <c r="J240" s="10">
        <f t="shared" si="21"/>
        <v>36</v>
      </c>
      <c r="K240" s="10"/>
      <c r="L240" s="10">
        <v>9</v>
      </c>
      <c r="M240" s="10">
        <v>9</v>
      </c>
      <c r="N240" s="10">
        <v>9</v>
      </c>
      <c r="O240" s="12">
        <v>36</v>
      </c>
      <c r="P240" s="10">
        <v>9</v>
      </c>
      <c r="Q240" s="10">
        <v>9</v>
      </c>
      <c r="R240" s="10">
        <v>9</v>
      </c>
      <c r="S240" s="10">
        <v>9</v>
      </c>
      <c r="T240" s="10">
        <v>9</v>
      </c>
      <c r="U240" s="10">
        <v>9</v>
      </c>
      <c r="V240" s="10">
        <v>9</v>
      </c>
      <c r="W240" s="10">
        <v>36</v>
      </c>
      <c r="X240" s="10">
        <f t="shared" si="22"/>
        <v>90</v>
      </c>
      <c r="Y240" s="10">
        <f t="shared" si="23"/>
        <v>43.2</v>
      </c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s="2" customFormat="1" ht="12.75">
      <c r="A241" s="10"/>
      <c r="B241" s="10"/>
      <c r="C241" s="10" t="s">
        <v>24</v>
      </c>
      <c r="D241" s="10">
        <v>12</v>
      </c>
      <c r="E241" s="10">
        <v>8</v>
      </c>
      <c r="F241" s="10">
        <v>3</v>
      </c>
      <c r="G241" s="10">
        <v>5</v>
      </c>
      <c r="H241" s="10">
        <v>1</v>
      </c>
      <c r="I241" s="10">
        <v>1</v>
      </c>
      <c r="J241" s="10">
        <f t="shared" si="21"/>
        <v>12</v>
      </c>
      <c r="K241" s="10"/>
      <c r="L241" s="10">
        <v>36</v>
      </c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>
        <f t="shared" si="22"/>
        <v>36</v>
      </c>
      <c r="Y241" s="10">
        <f t="shared" si="23"/>
        <v>21.6</v>
      </c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s="2" customFormat="1" ht="12.75">
      <c r="A242" s="10"/>
      <c r="B242" s="10"/>
      <c r="C242" s="10" t="s">
        <v>25</v>
      </c>
      <c r="D242" s="10">
        <v>2</v>
      </c>
      <c r="E242" s="10">
        <v>16</v>
      </c>
      <c r="F242" s="10">
        <v>6</v>
      </c>
      <c r="G242" s="10">
        <v>5</v>
      </c>
      <c r="H242" s="10">
        <v>1</v>
      </c>
      <c r="I242" s="10">
        <v>1</v>
      </c>
      <c r="J242" s="10">
        <f t="shared" si="21"/>
        <v>2</v>
      </c>
      <c r="K242" s="10"/>
      <c r="L242" s="10">
        <v>12</v>
      </c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>
        <f t="shared" si="22"/>
        <v>12</v>
      </c>
      <c r="Y242" s="10">
        <f t="shared" si="23"/>
        <v>7.2</v>
      </c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s="2" customFormat="1" ht="12.75">
      <c r="A243" s="10"/>
      <c r="B243" s="10"/>
      <c r="C243" s="10" t="s">
        <v>26</v>
      </c>
      <c r="D243" s="10">
        <v>2</v>
      </c>
      <c r="E243" s="10">
        <v>18</v>
      </c>
      <c r="F243" s="10">
        <v>1.4</v>
      </c>
      <c r="G243" s="10">
        <v>10</v>
      </c>
      <c r="H243" s="10">
        <v>1</v>
      </c>
      <c r="I243" s="10">
        <v>1.2</v>
      </c>
      <c r="J243" s="10">
        <f t="shared" si="21"/>
        <v>2.4</v>
      </c>
      <c r="K243" s="10"/>
      <c r="L243" s="10">
        <v>2.8</v>
      </c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>
        <f t="shared" si="22"/>
        <v>2.8</v>
      </c>
      <c r="Y243" s="10">
        <f t="shared" si="23"/>
        <v>1.68</v>
      </c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s="2" customFormat="1" ht="15">
      <c r="A244" s="10"/>
      <c r="B244" s="10"/>
      <c r="C244" s="13" t="s">
        <v>27</v>
      </c>
      <c r="D244" s="10"/>
      <c r="E244" s="10"/>
      <c r="F244" s="10"/>
      <c r="G244" s="10"/>
      <c r="H244" s="10"/>
      <c r="I244" s="10"/>
      <c r="J244" s="10">
        <f t="shared" si="21"/>
        <v>0</v>
      </c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>
        <f t="shared" si="22"/>
        <v>0</v>
      </c>
      <c r="Y244" s="10">
        <f t="shared" si="23"/>
        <v>0</v>
      </c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2" customFormat="1" ht="12.75">
      <c r="A245" s="10"/>
      <c r="B245" s="10"/>
      <c r="C245" s="10" t="s">
        <v>28</v>
      </c>
      <c r="D245" s="10">
        <v>19</v>
      </c>
      <c r="E245" s="10">
        <v>12</v>
      </c>
      <c r="F245" s="10">
        <v>3</v>
      </c>
      <c r="G245" s="10">
        <v>3</v>
      </c>
      <c r="H245" s="10">
        <v>1</v>
      </c>
      <c r="I245" s="10">
        <v>1.5</v>
      </c>
      <c r="J245" s="10">
        <f t="shared" si="21"/>
        <v>28.5</v>
      </c>
      <c r="K245" s="10"/>
      <c r="L245" s="10"/>
      <c r="M245" s="10">
        <v>9</v>
      </c>
      <c r="N245" s="10">
        <v>9</v>
      </c>
      <c r="O245" s="12">
        <v>36</v>
      </c>
      <c r="P245" s="10">
        <v>9</v>
      </c>
      <c r="Q245" s="10">
        <v>9</v>
      </c>
      <c r="R245" s="10">
        <v>12</v>
      </c>
      <c r="S245" s="10"/>
      <c r="T245" s="10"/>
      <c r="U245" s="10"/>
      <c r="V245" s="10"/>
      <c r="W245" s="10">
        <v>36</v>
      </c>
      <c r="X245" s="10">
        <f t="shared" si="22"/>
        <v>48</v>
      </c>
      <c r="Y245" s="10">
        <f t="shared" si="23"/>
        <v>34.2</v>
      </c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s="2" customFormat="1" ht="12.75">
      <c r="A246" s="10"/>
      <c r="B246" s="10"/>
      <c r="C246" s="10" t="s">
        <v>29</v>
      </c>
      <c r="D246" s="10">
        <v>16</v>
      </c>
      <c r="E246" s="10">
        <v>12</v>
      </c>
      <c r="F246" s="10">
        <v>3</v>
      </c>
      <c r="G246" s="10">
        <v>3</v>
      </c>
      <c r="H246" s="10">
        <v>1</v>
      </c>
      <c r="I246" s="10">
        <v>0.5</v>
      </c>
      <c r="J246" s="10">
        <f t="shared" si="21"/>
        <v>8</v>
      </c>
      <c r="K246" s="10">
        <v>3</v>
      </c>
      <c r="L246" s="10">
        <v>9</v>
      </c>
      <c r="M246" s="10"/>
      <c r="N246" s="10"/>
      <c r="O246" s="10"/>
      <c r="P246" s="10"/>
      <c r="Q246" s="10"/>
      <c r="R246" s="10"/>
      <c r="S246" s="10">
        <v>9</v>
      </c>
      <c r="T246" s="10">
        <v>9</v>
      </c>
      <c r="U246" s="10">
        <v>9</v>
      </c>
      <c r="V246" s="10">
        <v>9</v>
      </c>
      <c r="W246" s="10"/>
      <c r="X246" s="10">
        <f t="shared" si="22"/>
        <v>48</v>
      </c>
      <c r="Y246" s="10">
        <f t="shared" si="23"/>
        <v>28.8</v>
      </c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s="2" customFormat="1" ht="12.75">
      <c r="A247" s="10"/>
      <c r="B247" s="10"/>
      <c r="C247" s="10" t="s">
        <v>30</v>
      </c>
      <c r="D247" s="10">
        <v>7</v>
      </c>
      <c r="E247" s="10">
        <v>19</v>
      </c>
      <c r="F247" s="10">
        <v>4.5</v>
      </c>
      <c r="G247" s="10">
        <v>3</v>
      </c>
      <c r="H247" s="10">
        <v>1</v>
      </c>
      <c r="I247" s="10">
        <v>1.5</v>
      </c>
      <c r="J247" s="10">
        <f t="shared" si="21"/>
        <v>10.5</v>
      </c>
      <c r="K247" s="10">
        <v>4.5</v>
      </c>
      <c r="L247" s="10">
        <v>4.5</v>
      </c>
      <c r="M247" s="10">
        <v>4.5</v>
      </c>
      <c r="N247" s="10">
        <v>4.5</v>
      </c>
      <c r="O247" s="10"/>
      <c r="P247" s="10">
        <v>4.5</v>
      </c>
      <c r="Q247" s="10">
        <v>4.5</v>
      </c>
      <c r="R247" s="10"/>
      <c r="S247" s="10"/>
      <c r="T247" s="10">
        <v>4.5</v>
      </c>
      <c r="U247" s="10"/>
      <c r="V247" s="10"/>
      <c r="W247" s="10"/>
      <c r="X247" s="10">
        <f t="shared" si="22"/>
        <v>31.5</v>
      </c>
      <c r="Y247" s="10">
        <f t="shared" si="23"/>
        <v>18.9</v>
      </c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s="2" customFormat="1" ht="15.75">
      <c r="A248" s="8"/>
      <c r="B248" s="10"/>
      <c r="C248" s="9" t="s">
        <v>31</v>
      </c>
      <c r="D248" s="10"/>
      <c r="E248" s="10"/>
      <c r="F248" s="10"/>
      <c r="G248" s="10"/>
      <c r="H248" s="10"/>
      <c r="I248" s="10"/>
      <c r="J248" s="10">
        <f t="shared" si="21"/>
        <v>0</v>
      </c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>
        <f t="shared" si="22"/>
        <v>0</v>
      </c>
      <c r="Y248" s="10">
        <f t="shared" si="23"/>
        <v>0</v>
      </c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s="2" customFormat="1" ht="12.75">
      <c r="A249" s="10" t="s">
        <v>17</v>
      </c>
      <c r="B249" s="10"/>
      <c r="C249" s="10" t="s">
        <v>32</v>
      </c>
      <c r="D249" s="10">
        <v>1</v>
      </c>
      <c r="E249" s="10">
        <v>250</v>
      </c>
      <c r="F249" s="10">
        <v>50</v>
      </c>
      <c r="G249" s="10">
        <v>10</v>
      </c>
      <c r="H249" s="10">
        <v>8</v>
      </c>
      <c r="I249" s="10">
        <v>9</v>
      </c>
      <c r="J249" s="10">
        <f t="shared" si="21"/>
        <v>9</v>
      </c>
      <c r="K249" s="10">
        <v>50</v>
      </c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>
        <f t="shared" si="22"/>
        <v>50</v>
      </c>
      <c r="Y249" s="10">
        <f t="shared" si="23"/>
        <v>30</v>
      </c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s="2" customFormat="1" ht="12.75">
      <c r="A250" s="10" t="s">
        <v>19</v>
      </c>
      <c r="B250" s="10" t="s">
        <v>20</v>
      </c>
      <c r="C250" s="10" t="s">
        <v>32</v>
      </c>
      <c r="D250" s="10">
        <v>1</v>
      </c>
      <c r="E250" s="10">
        <v>250</v>
      </c>
      <c r="F250" s="10">
        <v>50</v>
      </c>
      <c r="G250" s="10">
        <v>10</v>
      </c>
      <c r="H250" s="10">
        <v>8</v>
      </c>
      <c r="I250" s="10">
        <v>9</v>
      </c>
      <c r="J250" s="10">
        <f t="shared" si="21"/>
        <v>9</v>
      </c>
      <c r="K250" s="10"/>
      <c r="L250" s="10"/>
      <c r="M250" s="10"/>
      <c r="N250" s="10"/>
      <c r="O250" s="10"/>
      <c r="P250" s="10">
        <v>50</v>
      </c>
      <c r="Q250" s="10"/>
      <c r="R250" s="10"/>
      <c r="S250" s="12"/>
      <c r="T250" s="10"/>
      <c r="U250" s="10"/>
      <c r="V250" s="10"/>
      <c r="W250" s="10"/>
      <c r="X250" s="10">
        <f t="shared" si="22"/>
        <v>50</v>
      </c>
      <c r="Y250" s="10">
        <f t="shared" si="23"/>
        <v>30</v>
      </c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s="2" customFormat="1" ht="15">
      <c r="A251" s="10"/>
      <c r="B251" s="10"/>
      <c r="C251" s="13" t="s">
        <v>33</v>
      </c>
      <c r="D251" s="10"/>
      <c r="E251" s="10"/>
      <c r="F251" s="10"/>
      <c r="G251" s="10"/>
      <c r="H251" s="10"/>
      <c r="I251" s="10"/>
      <c r="J251" s="10">
        <f t="shared" si="21"/>
        <v>0</v>
      </c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>
        <f t="shared" si="22"/>
        <v>0</v>
      </c>
      <c r="Y251" s="10">
        <f t="shared" si="23"/>
        <v>0</v>
      </c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s="2" customFormat="1" ht="12.75">
      <c r="A252" s="10"/>
      <c r="B252" s="10"/>
      <c r="C252" s="10" t="s">
        <v>34</v>
      </c>
      <c r="D252" s="10">
        <v>14</v>
      </c>
      <c r="E252" s="10">
        <v>12</v>
      </c>
      <c r="F252" s="10">
        <v>3</v>
      </c>
      <c r="G252" s="10">
        <v>3</v>
      </c>
      <c r="H252" s="10">
        <v>1</v>
      </c>
      <c r="I252" s="10">
        <v>1.5</v>
      </c>
      <c r="J252" s="10">
        <f t="shared" si="21"/>
        <v>21</v>
      </c>
      <c r="K252" s="10">
        <v>12</v>
      </c>
      <c r="L252" s="10">
        <v>15</v>
      </c>
      <c r="M252" s="10">
        <v>15</v>
      </c>
      <c r="N252" s="10"/>
      <c r="O252" s="10"/>
      <c r="P252" s="10"/>
      <c r="Q252" s="10"/>
      <c r="R252" s="10"/>
      <c r="S252" s="10"/>
      <c r="T252" s="10">
        <v>14</v>
      </c>
      <c r="U252" s="10">
        <v>15</v>
      </c>
      <c r="V252" s="10">
        <v>15</v>
      </c>
      <c r="W252" s="10"/>
      <c r="X252" s="10">
        <f t="shared" si="22"/>
        <v>86</v>
      </c>
      <c r="Y252" s="10">
        <f t="shared" si="23"/>
        <v>25.2</v>
      </c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2" customFormat="1" ht="15.75">
      <c r="A253" s="8"/>
      <c r="B253" s="10"/>
      <c r="C253" s="9" t="s">
        <v>35</v>
      </c>
      <c r="D253" s="8"/>
      <c r="E253" s="8"/>
      <c r="F253" s="8"/>
      <c r="G253" s="8"/>
      <c r="H253" s="8"/>
      <c r="I253" s="8"/>
      <c r="J253" s="10">
        <f t="shared" si="21"/>
        <v>0</v>
      </c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>
        <f t="shared" si="22"/>
        <v>0</v>
      </c>
      <c r="Y253" s="10">
        <f t="shared" si="23"/>
        <v>0</v>
      </c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" ht="12.75">
      <c r="A254" s="10" t="s">
        <v>17</v>
      </c>
      <c r="B254" s="10"/>
      <c r="C254" s="10" t="s">
        <v>18</v>
      </c>
      <c r="D254" s="10">
        <v>1</v>
      </c>
      <c r="E254" s="10">
        <v>250</v>
      </c>
      <c r="F254" s="10">
        <v>50</v>
      </c>
      <c r="G254" s="10">
        <v>10</v>
      </c>
      <c r="H254" s="10">
        <v>8</v>
      </c>
      <c r="I254" s="10">
        <v>9</v>
      </c>
      <c r="J254" s="10">
        <f t="shared" si="21"/>
        <v>9</v>
      </c>
      <c r="K254" s="10"/>
      <c r="L254" s="10">
        <v>50</v>
      </c>
      <c r="M254" s="10"/>
      <c r="N254" s="10"/>
      <c r="O254" s="10"/>
      <c r="P254" s="10"/>
      <c r="Q254" s="10"/>
      <c r="R254" s="10"/>
      <c r="S254" s="10"/>
      <c r="T254" s="10"/>
      <c r="U254" s="10">
        <v>50</v>
      </c>
      <c r="V254" s="10"/>
      <c r="W254" s="10"/>
      <c r="X254" s="10">
        <f t="shared" si="22"/>
        <v>100</v>
      </c>
      <c r="Y254" s="10">
        <f t="shared" si="23"/>
        <v>30</v>
      </c>
    </row>
    <row r="255" spans="1:25" ht="12.75">
      <c r="A255" s="10" t="s">
        <v>19</v>
      </c>
      <c r="B255" s="10" t="s">
        <v>36</v>
      </c>
      <c r="C255" s="10" t="s">
        <v>18</v>
      </c>
      <c r="D255" s="10">
        <v>1</v>
      </c>
      <c r="E255" s="10">
        <v>250</v>
      </c>
      <c r="F255" s="10">
        <v>50</v>
      </c>
      <c r="G255" s="10">
        <v>10</v>
      </c>
      <c r="H255" s="10">
        <v>8</v>
      </c>
      <c r="I255" s="10">
        <v>9</v>
      </c>
      <c r="J255" s="10">
        <f t="shared" si="21"/>
        <v>9</v>
      </c>
      <c r="K255" s="10"/>
      <c r="L255" s="10"/>
      <c r="M255" s="10"/>
      <c r="N255" s="10">
        <v>50</v>
      </c>
      <c r="O255" s="10"/>
      <c r="P255" s="10"/>
      <c r="Q255" s="10"/>
      <c r="R255" s="10"/>
      <c r="S255" s="10"/>
      <c r="T255" s="10"/>
      <c r="U255" s="10"/>
      <c r="V255" s="10">
        <v>50</v>
      </c>
      <c r="W255" s="10"/>
      <c r="X255" s="10">
        <f t="shared" si="22"/>
        <v>100</v>
      </c>
      <c r="Y255" s="10">
        <f t="shared" si="23"/>
        <v>30</v>
      </c>
    </row>
    <row r="256" spans="1:25" ht="12.75">
      <c r="A256" s="10"/>
      <c r="B256" s="10"/>
      <c r="C256" s="10" t="s">
        <v>21</v>
      </c>
      <c r="D256" s="10">
        <v>8</v>
      </c>
      <c r="E256" s="10">
        <v>50</v>
      </c>
      <c r="F256" s="10">
        <v>15</v>
      </c>
      <c r="G256" s="10">
        <v>3</v>
      </c>
      <c r="H256" s="10">
        <v>8</v>
      </c>
      <c r="I256" s="10">
        <v>5</v>
      </c>
      <c r="J256" s="10">
        <f t="shared" si="21"/>
        <v>40</v>
      </c>
      <c r="K256" s="10"/>
      <c r="L256" s="10">
        <v>30</v>
      </c>
      <c r="M256" s="10">
        <v>30</v>
      </c>
      <c r="N256" s="10">
        <v>30</v>
      </c>
      <c r="O256" s="10">
        <v>30</v>
      </c>
      <c r="P256" s="10"/>
      <c r="Q256" s="10"/>
      <c r="R256" s="10"/>
      <c r="S256" s="10"/>
      <c r="T256" s="10">
        <v>30</v>
      </c>
      <c r="U256" s="10">
        <v>30</v>
      </c>
      <c r="V256" s="10">
        <v>30</v>
      </c>
      <c r="W256" s="10"/>
      <c r="X256" s="10">
        <f t="shared" si="22"/>
        <v>210</v>
      </c>
      <c r="Y256" s="10">
        <f t="shared" si="23"/>
        <v>72</v>
      </c>
    </row>
    <row r="257" spans="1:25" ht="12.75">
      <c r="A257" s="10"/>
      <c r="B257" s="10"/>
      <c r="C257" s="10" t="s">
        <v>22</v>
      </c>
      <c r="D257" s="10">
        <v>2</v>
      </c>
      <c r="E257" s="10">
        <v>10</v>
      </c>
      <c r="F257" s="10">
        <v>3</v>
      </c>
      <c r="G257" s="10">
        <v>3</v>
      </c>
      <c r="H257" s="10">
        <v>8</v>
      </c>
      <c r="I257" s="10">
        <v>5</v>
      </c>
      <c r="J257" s="10">
        <f t="shared" si="21"/>
        <v>10</v>
      </c>
      <c r="K257" s="10"/>
      <c r="L257" s="10"/>
      <c r="M257" s="10"/>
      <c r="N257" s="10"/>
      <c r="O257" s="10"/>
      <c r="P257" s="10"/>
      <c r="Q257" s="10">
        <v>6</v>
      </c>
      <c r="R257" s="10"/>
      <c r="S257" s="10"/>
      <c r="T257" s="10"/>
      <c r="U257" s="10"/>
      <c r="V257" s="10"/>
      <c r="W257" s="10"/>
      <c r="X257" s="10">
        <f t="shared" si="22"/>
        <v>6</v>
      </c>
      <c r="Y257" s="10">
        <f t="shared" si="23"/>
        <v>3.6</v>
      </c>
    </row>
    <row r="258" spans="1:25" ht="12.75">
      <c r="A258" s="10"/>
      <c r="B258" s="10"/>
      <c r="C258" s="10" t="s">
        <v>23</v>
      </c>
      <c r="D258" s="10">
        <v>32</v>
      </c>
      <c r="E258" s="10">
        <v>12</v>
      </c>
      <c r="F258" s="10">
        <v>3</v>
      </c>
      <c r="G258" s="10">
        <v>3</v>
      </c>
      <c r="H258" s="10">
        <v>8</v>
      </c>
      <c r="I258" s="10">
        <v>1.5</v>
      </c>
      <c r="J258" s="10">
        <f t="shared" si="21"/>
        <v>48</v>
      </c>
      <c r="K258" s="10">
        <v>18</v>
      </c>
      <c r="L258" s="10">
        <v>18</v>
      </c>
      <c r="M258" s="10">
        <v>18</v>
      </c>
      <c r="N258" s="10">
        <v>18</v>
      </c>
      <c r="O258" s="10"/>
      <c r="P258" s="10">
        <v>12</v>
      </c>
      <c r="Q258" s="10">
        <v>12</v>
      </c>
      <c r="R258" s="10"/>
      <c r="S258" s="10"/>
      <c r="T258" s="10">
        <v>18</v>
      </c>
      <c r="U258" s="10">
        <v>18</v>
      </c>
      <c r="V258" s="10">
        <v>18</v>
      </c>
      <c r="W258" s="10"/>
      <c r="X258" s="10">
        <f t="shared" si="22"/>
        <v>150</v>
      </c>
      <c r="Y258" s="10">
        <f t="shared" si="23"/>
        <v>57.6</v>
      </c>
    </row>
    <row r="259" spans="1:25" ht="12.75">
      <c r="A259" s="10"/>
      <c r="B259" s="10"/>
      <c r="C259" s="10" t="s">
        <v>24</v>
      </c>
      <c r="D259" s="10">
        <v>16</v>
      </c>
      <c r="E259" s="10">
        <v>8</v>
      </c>
      <c r="F259" s="10">
        <v>3</v>
      </c>
      <c r="G259" s="10">
        <v>5</v>
      </c>
      <c r="H259" s="10">
        <v>1</v>
      </c>
      <c r="I259" s="10">
        <v>1</v>
      </c>
      <c r="J259" s="10">
        <f t="shared" si="21"/>
        <v>16</v>
      </c>
      <c r="K259" s="10">
        <v>48</v>
      </c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>
        <f t="shared" si="22"/>
        <v>48</v>
      </c>
      <c r="Y259" s="10">
        <f t="shared" si="23"/>
        <v>28.8</v>
      </c>
    </row>
    <row r="260" spans="1:25" ht="12.75">
      <c r="A260" s="10"/>
      <c r="B260" s="10"/>
      <c r="C260" s="10" t="s">
        <v>25</v>
      </c>
      <c r="D260" s="10">
        <v>2</v>
      </c>
      <c r="E260" s="10">
        <v>16</v>
      </c>
      <c r="F260" s="10">
        <v>6</v>
      </c>
      <c r="G260" s="10">
        <v>5</v>
      </c>
      <c r="H260" s="10">
        <v>1</v>
      </c>
      <c r="I260" s="10">
        <v>1</v>
      </c>
      <c r="J260" s="10">
        <f t="shared" si="21"/>
        <v>2</v>
      </c>
      <c r="K260" s="10">
        <v>18</v>
      </c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>
        <f t="shared" si="22"/>
        <v>18</v>
      </c>
      <c r="Y260" s="10">
        <f t="shared" si="23"/>
        <v>7.2</v>
      </c>
    </row>
    <row r="261" spans="1:25" ht="15">
      <c r="A261" s="10"/>
      <c r="B261" s="10"/>
      <c r="C261" s="13" t="s">
        <v>37</v>
      </c>
      <c r="D261" s="10"/>
      <c r="E261" s="10"/>
      <c r="F261" s="10"/>
      <c r="G261" s="10"/>
      <c r="H261" s="10"/>
      <c r="I261" s="10"/>
      <c r="J261" s="10">
        <f t="shared" si="21"/>
        <v>0</v>
      </c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>
        <f t="shared" si="22"/>
        <v>0</v>
      </c>
      <c r="Y261" s="10">
        <f t="shared" si="23"/>
        <v>0</v>
      </c>
    </row>
    <row r="262" spans="1:25" ht="12.75">
      <c r="A262" s="10"/>
      <c r="B262" s="10"/>
      <c r="C262" s="10" t="s">
        <v>28</v>
      </c>
      <c r="D262" s="10">
        <v>2</v>
      </c>
      <c r="E262" s="10">
        <v>12</v>
      </c>
      <c r="F262" s="10">
        <v>3</v>
      </c>
      <c r="G262" s="10">
        <v>3</v>
      </c>
      <c r="H262" s="10">
        <v>1</v>
      </c>
      <c r="I262" s="10">
        <v>1.5</v>
      </c>
      <c r="J262" s="10">
        <f t="shared" si="21"/>
        <v>3</v>
      </c>
      <c r="K262" s="10"/>
      <c r="L262" s="10"/>
      <c r="M262" s="10"/>
      <c r="N262" s="10"/>
      <c r="O262" s="10"/>
      <c r="P262" s="10"/>
      <c r="Q262" s="10"/>
      <c r="R262" s="10">
        <v>6</v>
      </c>
      <c r="S262" s="10"/>
      <c r="T262" s="10"/>
      <c r="U262" s="10"/>
      <c r="V262" s="10"/>
      <c r="W262" s="10"/>
      <c r="X262" s="10">
        <f t="shared" si="22"/>
        <v>6</v>
      </c>
      <c r="Y262" s="10">
        <f t="shared" si="23"/>
        <v>3.6</v>
      </c>
    </row>
    <row r="263" spans="1:25" ht="12.75">
      <c r="A263" s="10"/>
      <c r="B263" s="10"/>
      <c r="C263" s="10" t="s">
        <v>29</v>
      </c>
      <c r="D263" s="10">
        <v>2</v>
      </c>
      <c r="E263" s="10">
        <v>12</v>
      </c>
      <c r="F263" s="10">
        <v>3</v>
      </c>
      <c r="G263" s="10">
        <v>3</v>
      </c>
      <c r="H263" s="10">
        <v>1</v>
      </c>
      <c r="I263" s="10">
        <v>0.5</v>
      </c>
      <c r="J263" s="10">
        <f t="shared" si="21"/>
        <v>1</v>
      </c>
      <c r="K263" s="10"/>
      <c r="L263" s="10"/>
      <c r="M263" s="10"/>
      <c r="N263" s="10"/>
      <c r="O263" s="10"/>
      <c r="P263" s="10"/>
      <c r="Q263" s="10"/>
      <c r="R263" s="10">
        <v>6</v>
      </c>
      <c r="S263" s="10"/>
      <c r="T263" s="10"/>
      <c r="U263" s="10"/>
      <c r="V263" s="10"/>
      <c r="W263" s="10"/>
      <c r="X263" s="10">
        <f t="shared" si="22"/>
        <v>6</v>
      </c>
      <c r="Y263" s="10">
        <f t="shared" si="23"/>
        <v>3.6</v>
      </c>
    </row>
    <row r="264" spans="1:25" ht="12.75">
      <c r="A264" s="10"/>
      <c r="B264" s="10"/>
      <c r="C264" s="10" t="s">
        <v>38</v>
      </c>
      <c r="D264" s="10">
        <v>13</v>
      </c>
      <c r="E264" s="10">
        <v>12</v>
      </c>
      <c r="F264" s="10">
        <v>3</v>
      </c>
      <c r="G264" s="10">
        <v>3</v>
      </c>
      <c r="H264" s="10">
        <v>1</v>
      </c>
      <c r="I264" s="10">
        <v>1.5</v>
      </c>
      <c r="J264" s="10">
        <f t="shared" si="21"/>
        <v>19.5</v>
      </c>
      <c r="K264" s="10"/>
      <c r="L264" s="10"/>
      <c r="M264" s="10"/>
      <c r="N264" s="10"/>
      <c r="O264" s="10"/>
      <c r="P264" s="10"/>
      <c r="Q264" s="10"/>
      <c r="R264" s="10">
        <v>39</v>
      </c>
      <c r="S264" s="10"/>
      <c r="T264" s="10"/>
      <c r="U264" s="10"/>
      <c r="V264" s="10"/>
      <c r="W264" s="10"/>
      <c r="X264" s="10">
        <f t="shared" si="22"/>
        <v>39</v>
      </c>
      <c r="Y264" s="10">
        <f t="shared" si="23"/>
        <v>23.4</v>
      </c>
    </row>
    <row r="265" spans="1:25" ht="15.75">
      <c r="A265" s="8"/>
      <c r="B265" s="10"/>
      <c r="C265" s="9" t="s">
        <v>39</v>
      </c>
      <c r="D265" s="10"/>
      <c r="E265" s="10"/>
      <c r="F265" s="10"/>
      <c r="G265" s="10"/>
      <c r="H265" s="10"/>
      <c r="I265" s="10"/>
      <c r="J265" s="10">
        <f t="shared" si="21"/>
        <v>0</v>
      </c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>
        <f t="shared" si="22"/>
        <v>0</v>
      </c>
      <c r="Y265" s="10">
        <f t="shared" si="23"/>
        <v>0</v>
      </c>
    </row>
    <row r="266" spans="1:25" ht="12.75">
      <c r="A266" s="10" t="s">
        <v>17</v>
      </c>
      <c r="B266" s="10" t="s">
        <v>20</v>
      </c>
      <c r="C266" s="10" t="s">
        <v>40</v>
      </c>
      <c r="D266" s="10">
        <v>1</v>
      </c>
      <c r="E266" s="10">
        <v>250</v>
      </c>
      <c r="F266" s="10">
        <v>50</v>
      </c>
      <c r="G266" s="10">
        <v>10</v>
      </c>
      <c r="H266" s="10">
        <v>8</v>
      </c>
      <c r="I266" s="10">
        <v>9</v>
      </c>
      <c r="J266" s="10">
        <f t="shared" si="21"/>
        <v>9</v>
      </c>
      <c r="K266" s="10"/>
      <c r="L266" s="10"/>
      <c r="M266" s="10"/>
      <c r="N266" s="10"/>
      <c r="O266" s="10"/>
      <c r="P266" s="10"/>
      <c r="Q266" s="12">
        <v>250</v>
      </c>
      <c r="R266" s="10"/>
      <c r="S266" s="10"/>
      <c r="T266" s="10"/>
      <c r="U266" s="10"/>
      <c r="V266" s="10"/>
      <c r="W266" s="10">
        <v>250</v>
      </c>
      <c r="X266" s="10">
        <f t="shared" si="22"/>
        <v>0</v>
      </c>
      <c r="Y266" s="10">
        <f t="shared" si="23"/>
        <v>30</v>
      </c>
    </row>
    <row r="267" spans="1:25" ht="15">
      <c r="A267" s="10"/>
      <c r="B267" s="10"/>
      <c r="C267" s="13" t="s">
        <v>41</v>
      </c>
      <c r="D267" s="10"/>
      <c r="E267" s="10"/>
      <c r="F267" s="10"/>
      <c r="G267" s="10"/>
      <c r="H267" s="10"/>
      <c r="I267" s="10"/>
      <c r="J267" s="10">
        <f t="shared" si="21"/>
        <v>0</v>
      </c>
      <c r="K267" s="10"/>
      <c r="L267" s="10"/>
      <c r="M267" s="10"/>
      <c r="N267" s="10"/>
      <c r="O267" s="10"/>
      <c r="P267" s="10"/>
      <c r="Q267" s="10"/>
      <c r="R267" s="10"/>
      <c r="S267" s="10"/>
      <c r="T267" s="10"/>
      <c r="U267" s="10"/>
      <c r="V267" s="10"/>
      <c r="W267" s="10"/>
      <c r="X267" s="10">
        <f t="shared" si="22"/>
        <v>0</v>
      </c>
      <c r="Y267" s="10">
        <f t="shared" si="23"/>
        <v>0</v>
      </c>
    </row>
    <row r="268" spans="1:25" ht="12.75">
      <c r="A268" s="10"/>
      <c r="B268" s="10"/>
      <c r="C268" s="10" t="s">
        <v>28</v>
      </c>
      <c r="D268" s="10">
        <v>19</v>
      </c>
      <c r="E268" s="10">
        <v>12</v>
      </c>
      <c r="F268" s="10">
        <v>3</v>
      </c>
      <c r="G268" s="10">
        <v>3</v>
      </c>
      <c r="H268" s="10">
        <v>1</v>
      </c>
      <c r="I268" s="10">
        <v>1.5</v>
      </c>
      <c r="J268" s="10">
        <f t="shared" si="21"/>
        <v>28.5</v>
      </c>
      <c r="K268" s="10"/>
      <c r="L268" s="10"/>
      <c r="M268" s="10"/>
      <c r="N268" s="10"/>
      <c r="O268" s="10"/>
      <c r="P268" s="10">
        <v>27</v>
      </c>
      <c r="Q268" s="10"/>
      <c r="R268" s="10">
        <v>30</v>
      </c>
      <c r="S268" s="10"/>
      <c r="T268" s="10"/>
      <c r="U268" s="10"/>
      <c r="V268" s="10"/>
      <c r="W268" s="10"/>
      <c r="X268" s="10">
        <f aca="true" t="shared" si="24" ref="X268:X294">SUM(K268:V268)-W268</f>
        <v>57</v>
      </c>
      <c r="Y268" s="10">
        <f t="shared" si="23"/>
        <v>34.2</v>
      </c>
    </row>
    <row r="269" spans="1:25" ht="12.75">
      <c r="A269" s="10"/>
      <c r="B269" s="10"/>
      <c r="C269" s="10" t="s">
        <v>29</v>
      </c>
      <c r="D269" s="10">
        <v>19</v>
      </c>
      <c r="E269" s="10">
        <v>12</v>
      </c>
      <c r="F269" s="10">
        <v>3</v>
      </c>
      <c r="G269" s="10">
        <v>3</v>
      </c>
      <c r="H269" s="10">
        <v>1</v>
      </c>
      <c r="I269" s="10">
        <v>0.5</v>
      </c>
      <c r="J269" s="10">
        <f t="shared" si="21"/>
        <v>9.5</v>
      </c>
      <c r="K269" s="10"/>
      <c r="L269" s="10"/>
      <c r="M269" s="10"/>
      <c r="N269" s="10"/>
      <c r="O269" s="10"/>
      <c r="P269" s="10">
        <v>30</v>
      </c>
      <c r="Q269" s="10"/>
      <c r="R269" s="10">
        <v>27</v>
      </c>
      <c r="S269" s="10"/>
      <c r="T269" s="10"/>
      <c r="U269" s="10"/>
      <c r="V269" s="10"/>
      <c r="W269" s="10"/>
      <c r="X269" s="10">
        <f t="shared" si="24"/>
        <v>57</v>
      </c>
      <c r="Y269" s="10">
        <f t="shared" si="23"/>
        <v>34.2</v>
      </c>
    </row>
    <row r="270" spans="1:25" ht="15.75">
      <c r="A270" s="8"/>
      <c r="B270" s="8"/>
      <c r="C270" s="9" t="s">
        <v>42</v>
      </c>
      <c r="D270" s="8"/>
      <c r="E270" s="8"/>
      <c r="F270" s="8"/>
      <c r="G270" s="8"/>
      <c r="H270" s="8"/>
      <c r="I270" s="8"/>
      <c r="J270" s="10">
        <f t="shared" si="21"/>
        <v>0</v>
      </c>
      <c r="K270" s="8"/>
      <c r="L270" s="10"/>
      <c r="M270" s="10"/>
      <c r="N270" s="10"/>
      <c r="O270" s="10"/>
      <c r="P270" s="10"/>
      <c r="Q270" s="10"/>
      <c r="R270" s="10"/>
      <c r="S270" s="10"/>
      <c r="T270" s="10"/>
      <c r="U270" s="10"/>
      <c r="V270" s="10"/>
      <c r="W270" s="10"/>
      <c r="X270" s="10">
        <f t="shared" si="24"/>
        <v>0</v>
      </c>
      <c r="Y270" s="10">
        <f t="shared" si="23"/>
        <v>0</v>
      </c>
    </row>
    <row r="271" spans="1:25" ht="12.75">
      <c r="A271" s="10" t="s">
        <v>17</v>
      </c>
      <c r="B271" s="11"/>
      <c r="C271" s="10" t="s">
        <v>18</v>
      </c>
      <c r="D271" s="10">
        <v>1</v>
      </c>
      <c r="E271" s="10">
        <v>250</v>
      </c>
      <c r="F271" s="10">
        <v>50</v>
      </c>
      <c r="G271" s="10">
        <v>10</v>
      </c>
      <c r="H271" s="10">
        <v>8</v>
      </c>
      <c r="I271" s="10">
        <v>9</v>
      </c>
      <c r="J271" s="10">
        <f t="shared" si="21"/>
        <v>9</v>
      </c>
      <c r="K271" s="11"/>
      <c r="L271" s="10"/>
      <c r="M271" s="10"/>
      <c r="N271" s="10"/>
      <c r="O271" s="10"/>
      <c r="P271" s="10"/>
      <c r="Q271" s="10"/>
      <c r="R271" s="10">
        <v>50</v>
      </c>
      <c r="S271" s="10"/>
      <c r="T271" s="10"/>
      <c r="U271" s="10"/>
      <c r="V271" s="10"/>
      <c r="W271" s="10"/>
      <c r="X271" s="10">
        <f t="shared" si="24"/>
        <v>50</v>
      </c>
      <c r="Y271" s="10">
        <f t="shared" si="23"/>
        <v>30</v>
      </c>
    </row>
    <row r="272" spans="1:25" ht="12.75">
      <c r="A272" s="10" t="s">
        <v>19</v>
      </c>
      <c r="B272" s="10" t="s">
        <v>20</v>
      </c>
      <c r="C272" s="10" t="s">
        <v>18</v>
      </c>
      <c r="D272" s="10">
        <v>1</v>
      </c>
      <c r="E272" s="10">
        <v>250</v>
      </c>
      <c r="F272" s="10">
        <v>50</v>
      </c>
      <c r="G272" s="10">
        <v>10</v>
      </c>
      <c r="H272" s="10">
        <v>8</v>
      </c>
      <c r="I272" s="10">
        <v>9</v>
      </c>
      <c r="J272" s="10">
        <f t="shared" si="21"/>
        <v>9</v>
      </c>
      <c r="K272" s="10"/>
      <c r="L272" s="10"/>
      <c r="M272" s="10"/>
      <c r="N272" s="10"/>
      <c r="O272" s="10"/>
      <c r="P272" s="10"/>
      <c r="Q272" s="10"/>
      <c r="R272" s="10"/>
      <c r="S272" s="12">
        <v>250</v>
      </c>
      <c r="T272" s="10"/>
      <c r="U272" s="10"/>
      <c r="V272" s="12"/>
      <c r="W272" s="10">
        <v>250</v>
      </c>
      <c r="X272" s="10">
        <f t="shared" si="24"/>
        <v>0</v>
      </c>
      <c r="Y272" s="10">
        <f t="shared" si="23"/>
        <v>30</v>
      </c>
    </row>
    <row r="273" spans="1:25" ht="12.75">
      <c r="A273" s="10"/>
      <c r="B273" s="10"/>
      <c r="C273" s="10" t="s">
        <v>43</v>
      </c>
      <c r="D273" s="10">
        <v>5</v>
      </c>
      <c r="E273" s="10">
        <v>50</v>
      </c>
      <c r="F273" s="10">
        <v>15</v>
      </c>
      <c r="G273" s="10">
        <v>3</v>
      </c>
      <c r="H273" s="10">
        <v>8</v>
      </c>
      <c r="I273" s="10">
        <v>5</v>
      </c>
      <c r="J273" s="10">
        <f t="shared" si="21"/>
        <v>25</v>
      </c>
      <c r="K273" s="10"/>
      <c r="L273" s="10">
        <v>75</v>
      </c>
      <c r="M273" s="10"/>
      <c r="N273" s="10"/>
      <c r="O273" s="10"/>
      <c r="P273" s="10"/>
      <c r="Q273" s="10"/>
      <c r="R273" s="10"/>
      <c r="S273" s="10"/>
      <c r="T273" s="10">
        <v>75</v>
      </c>
      <c r="U273" s="10"/>
      <c r="V273" s="10"/>
      <c r="W273" s="10"/>
      <c r="X273" s="10">
        <f t="shared" si="24"/>
        <v>150</v>
      </c>
      <c r="Y273" s="10">
        <f t="shared" si="23"/>
        <v>45</v>
      </c>
    </row>
    <row r="274" spans="1:25" ht="12.75">
      <c r="A274" s="10"/>
      <c r="B274" s="10"/>
      <c r="C274" s="10" t="s">
        <v>22</v>
      </c>
      <c r="D274" s="10">
        <v>1</v>
      </c>
      <c r="E274" s="10">
        <v>10</v>
      </c>
      <c r="F274" s="10">
        <v>3</v>
      </c>
      <c r="G274" s="10">
        <v>3</v>
      </c>
      <c r="H274" s="10">
        <v>8</v>
      </c>
      <c r="I274" s="10">
        <v>5</v>
      </c>
      <c r="J274" s="10">
        <f t="shared" si="21"/>
        <v>5</v>
      </c>
      <c r="K274" s="10"/>
      <c r="L274" s="10">
        <v>3</v>
      </c>
      <c r="M274" s="10"/>
      <c r="N274" s="10"/>
      <c r="O274" s="10"/>
      <c r="P274" s="10"/>
      <c r="Q274" s="10"/>
      <c r="R274" s="10"/>
      <c r="S274" s="10"/>
      <c r="T274" s="10">
        <v>3</v>
      </c>
      <c r="U274" s="10"/>
      <c r="V274" s="10"/>
      <c r="W274" s="10"/>
      <c r="X274" s="10">
        <f t="shared" si="24"/>
        <v>6</v>
      </c>
      <c r="Y274" s="10">
        <f t="shared" si="23"/>
        <v>1.8</v>
      </c>
    </row>
    <row r="275" spans="1:25" ht="12.75">
      <c r="A275" s="10"/>
      <c r="B275" s="10"/>
      <c r="C275" s="10" t="s">
        <v>23</v>
      </c>
      <c r="D275" s="10">
        <v>20</v>
      </c>
      <c r="E275" s="10">
        <v>12</v>
      </c>
      <c r="F275" s="10">
        <v>3</v>
      </c>
      <c r="G275" s="10">
        <v>3</v>
      </c>
      <c r="H275" s="10">
        <v>8</v>
      </c>
      <c r="I275" s="10">
        <v>1.5</v>
      </c>
      <c r="J275" s="10">
        <f t="shared" si="21"/>
        <v>30</v>
      </c>
      <c r="K275" s="10"/>
      <c r="L275" s="10">
        <v>60</v>
      </c>
      <c r="M275" s="10"/>
      <c r="N275" s="10"/>
      <c r="O275" s="10"/>
      <c r="P275" s="10"/>
      <c r="Q275" s="10"/>
      <c r="R275" s="10"/>
      <c r="S275" s="10"/>
      <c r="T275" s="10"/>
      <c r="U275" s="10"/>
      <c r="V275" s="10">
        <v>60</v>
      </c>
      <c r="W275" s="10"/>
      <c r="X275" s="10">
        <f t="shared" si="24"/>
        <v>120</v>
      </c>
      <c r="Y275" s="10">
        <f t="shared" si="23"/>
        <v>36</v>
      </c>
    </row>
    <row r="276" spans="1:25" ht="12.75">
      <c r="A276" s="10"/>
      <c r="B276" s="10"/>
      <c r="C276" s="10" t="s">
        <v>24</v>
      </c>
      <c r="D276" s="10">
        <v>10</v>
      </c>
      <c r="E276" s="10">
        <v>8</v>
      </c>
      <c r="F276" s="10">
        <v>3</v>
      </c>
      <c r="G276" s="10">
        <v>5</v>
      </c>
      <c r="H276" s="10">
        <v>1</v>
      </c>
      <c r="I276" s="10">
        <v>1</v>
      </c>
      <c r="J276" s="10">
        <f t="shared" si="21"/>
        <v>10</v>
      </c>
      <c r="K276" s="10"/>
      <c r="L276" s="10"/>
      <c r="M276" s="10">
        <v>30</v>
      </c>
      <c r="N276" s="10"/>
      <c r="O276" s="10"/>
      <c r="P276" s="10"/>
      <c r="Q276" s="10"/>
      <c r="R276" s="10"/>
      <c r="S276" s="10"/>
      <c r="T276" s="10"/>
      <c r="U276" s="10"/>
      <c r="V276" s="10"/>
      <c r="W276" s="10"/>
      <c r="X276" s="10">
        <f t="shared" si="24"/>
        <v>30</v>
      </c>
      <c r="Y276" s="10">
        <f t="shared" si="23"/>
        <v>18</v>
      </c>
    </row>
    <row r="277" spans="1:25" ht="12.75">
      <c r="A277" s="10"/>
      <c r="B277" s="10"/>
      <c r="C277" s="10" t="s">
        <v>25</v>
      </c>
      <c r="D277" s="10">
        <v>1</v>
      </c>
      <c r="E277" s="10">
        <v>16</v>
      </c>
      <c r="F277" s="10">
        <v>6</v>
      </c>
      <c r="G277" s="10">
        <v>5</v>
      </c>
      <c r="H277" s="10">
        <v>1</v>
      </c>
      <c r="I277" s="10">
        <v>1</v>
      </c>
      <c r="J277" s="10">
        <f t="shared" si="21"/>
        <v>1</v>
      </c>
      <c r="K277" s="10"/>
      <c r="L277" s="10"/>
      <c r="M277" s="10">
        <v>6</v>
      </c>
      <c r="N277" s="10"/>
      <c r="O277" s="10"/>
      <c r="P277" s="10"/>
      <c r="Q277" s="10"/>
      <c r="R277" s="10"/>
      <c r="S277" s="10"/>
      <c r="T277" s="10"/>
      <c r="U277" s="10"/>
      <c r="V277" s="10"/>
      <c r="W277" s="10"/>
      <c r="X277" s="10">
        <f t="shared" si="24"/>
        <v>6</v>
      </c>
      <c r="Y277" s="10">
        <f t="shared" si="23"/>
        <v>3.6</v>
      </c>
    </row>
    <row r="278" spans="1:25" ht="15">
      <c r="A278" s="10"/>
      <c r="B278" s="10"/>
      <c r="C278" s="13" t="s">
        <v>44</v>
      </c>
      <c r="D278" s="10"/>
      <c r="E278" s="10"/>
      <c r="F278" s="10"/>
      <c r="G278" s="10"/>
      <c r="H278" s="10"/>
      <c r="I278" s="10"/>
      <c r="J278" s="10">
        <f t="shared" si="21"/>
        <v>0</v>
      </c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>
        <f t="shared" si="24"/>
        <v>0</v>
      </c>
      <c r="Y278" s="10">
        <f t="shared" si="23"/>
        <v>0</v>
      </c>
    </row>
    <row r="279" spans="1:25" ht="12.75">
      <c r="A279" s="10"/>
      <c r="B279" s="10"/>
      <c r="C279" s="10" t="s">
        <v>28</v>
      </c>
      <c r="D279" s="10">
        <v>10</v>
      </c>
      <c r="E279" s="10">
        <v>12</v>
      </c>
      <c r="F279" s="10">
        <v>3</v>
      </c>
      <c r="G279" s="10">
        <v>3</v>
      </c>
      <c r="H279" s="10">
        <v>1</v>
      </c>
      <c r="I279" s="10">
        <v>1.5</v>
      </c>
      <c r="J279" s="10">
        <f t="shared" si="21"/>
        <v>15</v>
      </c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>
        <v>30</v>
      </c>
      <c r="V279" s="10"/>
      <c r="W279" s="10"/>
      <c r="X279" s="10">
        <f t="shared" si="24"/>
        <v>30</v>
      </c>
      <c r="Y279" s="10">
        <f t="shared" si="23"/>
        <v>18</v>
      </c>
    </row>
    <row r="280" spans="1:25" ht="12.75">
      <c r="A280" s="10"/>
      <c r="B280" s="10"/>
      <c r="C280" s="10" t="s">
        <v>29</v>
      </c>
      <c r="D280" s="10">
        <v>1</v>
      </c>
      <c r="E280" s="10">
        <v>12</v>
      </c>
      <c r="F280" s="10">
        <v>3</v>
      </c>
      <c r="G280" s="10">
        <v>3</v>
      </c>
      <c r="H280" s="10">
        <v>1</v>
      </c>
      <c r="I280" s="10">
        <v>0.5</v>
      </c>
      <c r="J280" s="10">
        <f t="shared" si="21"/>
        <v>0.5</v>
      </c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>
        <v>3</v>
      </c>
      <c r="V280" s="10"/>
      <c r="W280" s="10"/>
      <c r="X280" s="10">
        <f t="shared" si="24"/>
        <v>3</v>
      </c>
      <c r="Y280" s="10">
        <f t="shared" si="23"/>
        <v>1.8</v>
      </c>
    </row>
    <row r="281" spans="1:25" ht="12.75">
      <c r="A281" s="10"/>
      <c r="B281" s="10"/>
      <c r="C281" s="10" t="s">
        <v>45</v>
      </c>
      <c r="D281" s="10">
        <v>7</v>
      </c>
      <c r="E281" s="10">
        <v>19</v>
      </c>
      <c r="F281" s="10">
        <v>4.5</v>
      </c>
      <c r="G281" s="10">
        <v>3</v>
      </c>
      <c r="H281" s="10">
        <v>1</v>
      </c>
      <c r="I281" s="10">
        <v>1.5</v>
      </c>
      <c r="J281" s="10">
        <f t="shared" si="21"/>
        <v>10.5</v>
      </c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>
        <v>31.5</v>
      </c>
      <c r="V281" s="10"/>
      <c r="W281" s="10"/>
      <c r="X281" s="10">
        <f t="shared" si="24"/>
        <v>31.5</v>
      </c>
      <c r="Y281" s="10">
        <f t="shared" si="23"/>
        <v>18.9</v>
      </c>
    </row>
    <row r="282" spans="1:25" ht="12.75">
      <c r="A282" s="10"/>
      <c r="B282" s="10"/>
      <c r="C282" s="10" t="s">
        <v>34</v>
      </c>
      <c r="D282" s="10">
        <v>10</v>
      </c>
      <c r="E282" s="10">
        <v>12</v>
      </c>
      <c r="F282" s="10">
        <v>3</v>
      </c>
      <c r="G282" s="10">
        <v>3</v>
      </c>
      <c r="H282" s="10">
        <v>1</v>
      </c>
      <c r="I282" s="10">
        <v>1.5</v>
      </c>
      <c r="J282" s="10">
        <f t="shared" si="21"/>
        <v>15</v>
      </c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>
        <v>30</v>
      </c>
      <c r="V282" s="10"/>
      <c r="W282" s="10"/>
      <c r="X282" s="10">
        <f t="shared" si="24"/>
        <v>30</v>
      </c>
      <c r="Y282" s="10">
        <f t="shared" si="23"/>
        <v>18</v>
      </c>
    </row>
    <row r="283" spans="1:25" ht="15">
      <c r="A283" s="10"/>
      <c r="B283" s="10"/>
      <c r="C283" s="13" t="s">
        <v>46</v>
      </c>
      <c r="D283" s="10"/>
      <c r="E283" s="10"/>
      <c r="F283" s="10"/>
      <c r="G283" s="10"/>
      <c r="H283" s="10"/>
      <c r="I283" s="10"/>
      <c r="J283" s="10">
        <f t="shared" si="21"/>
        <v>0</v>
      </c>
      <c r="K283" s="10"/>
      <c r="L283" s="10"/>
      <c r="M283" s="10"/>
      <c r="N283" s="10"/>
      <c r="O283" s="10"/>
      <c r="P283" s="10"/>
      <c r="Q283" s="10"/>
      <c r="R283" s="10"/>
      <c r="S283" s="10"/>
      <c r="T283" s="10"/>
      <c r="U283" s="10"/>
      <c r="V283" s="10"/>
      <c r="W283" s="10"/>
      <c r="X283" s="10">
        <f t="shared" si="24"/>
        <v>0</v>
      </c>
      <c r="Y283" s="10">
        <f t="shared" si="23"/>
        <v>0</v>
      </c>
    </row>
    <row r="284" spans="1:25" ht="12.75">
      <c r="A284" s="10"/>
      <c r="B284" s="10"/>
      <c r="C284" s="10" t="s">
        <v>47</v>
      </c>
      <c r="D284" s="10">
        <v>650</v>
      </c>
      <c r="E284" s="10">
        <v>145</v>
      </c>
      <c r="F284" s="10">
        <v>45</v>
      </c>
      <c r="G284" s="10">
        <v>20</v>
      </c>
      <c r="H284" s="10">
        <v>12</v>
      </c>
      <c r="I284" s="10">
        <v>1.5</v>
      </c>
      <c r="J284" s="10">
        <f aca="true" t="shared" si="25" ref="J284:J294">I284*D284/1000</f>
        <v>0.975</v>
      </c>
      <c r="K284" s="10"/>
      <c r="L284" s="10"/>
      <c r="M284" s="10"/>
      <c r="N284" s="10">
        <f>D284*F284/1000</f>
        <v>29.25</v>
      </c>
      <c r="O284" s="10"/>
      <c r="P284" s="10"/>
      <c r="Q284" s="10"/>
      <c r="R284" s="10"/>
      <c r="S284" s="10"/>
      <c r="T284" s="10"/>
      <c r="U284" s="10"/>
      <c r="V284" s="10"/>
      <c r="W284" s="10"/>
      <c r="X284" s="10">
        <f t="shared" si="24"/>
        <v>29.25</v>
      </c>
      <c r="Y284" s="10">
        <f aca="true" t="shared" si="26" ref="Y284:Y296">4*5*E284*D284/100/1000</f>
        <v>18.85</v>
      </c>
    </row>
    <row r="285" spans="1:25" ht="12.75">
      <c r="A285" s="10"/>
      <c r="B285" s="10" t="s">
        <v>48</v>
      </c>
      <c r="C285" s="10" t="s">
        <v>49</v>
      </c>
      <c r="D285" s="10">
        <v>650</v>
      </c>
      <c r="E285" s="10">
        <v>145</v>
      </c>
      <c r="F285" s="10">
        <v>45</v>
      </c>
      <c r="G285" s="10">
        <v>20</v>
      </c>
      <c r="H285" s="10">
        <v>12</v>
      </c>
      <c r="I285" s="10">
        <v>1.5</v>
      </c>
      <c r="J285" s="10">
        <f t="shared" si="25"/>
        <v>0.975</v>
      </c>
      <c r="K285" s="10"/>
      <c r="L285" s="10"/>
      <c r="M285" s="10"/>
      <c r="N285" s="10">
        <f>D285*F285/1000</f>
        <v>29.25</v>
      </c>
      <c r="O285" s="10"/>
      <c r="P285" s="10"/>
      <c r="Q285" s="10"/>
      <c r="R285" s="10"/>
      <c r="S285" s="10"/>
      <c r="T285" s="10"/>
      <c r="U285" s="10"/>
      <c r="V285" s="10"/>
      <c r="W285" s="10"/>
      <c r="X285" s="10">
        <f t="shared" si="24"/>
        <v>29.25</v>
      </c>
      <c r="Y285" s="10">
        <f t="shared" si="26"/>
        <v>18.85</v>
      </c>
    </row>
    <row r="286" spans="1:25" ht="12.75">
      <c r="A286" s="10"/>
      <c r="B286" s="10"/>
      <c r="C286" s="10" t="s">
        <v>50</v>
      </c>
      <c r="D286" s="10">
        <v>585</v>
      </c>
      <c r="E286" s="10">
        <v>145</v>
      </c>
      <c r="F286" s="10">
        <v>45</v>
      </c>
      <c r="G286" s="10">
        <v>20</v>
      </c>
      <c r="H286" s="10">
        <v>12</v>
      </c>
      <c r="I286" s="10">
        <v>1.5</v>
      </c>
      <c r="J286" s="10">
        <f t="shared" si="25"/>
        <v>0.8775</v>
      </c>
      <c r="K286" s="10"/>
      <c r="L286" s="10"/>
      <c r="M286" s="10"/>
      <c r="N286" s="10"/>
      <c r="O286" s="10"/>
      <c r="P286" s="10">
        <f>D286*F286/1000</f>
        <v>26.325</v>
      </c>
      <c r="Q286" s="10"/>
      <c r="R286" s="10"/>
      <c r="S286" s="10"/>
      <c r="T286" s="10"/>
      <c r="U286" s="10"/>
      <c r="V286" s="10"/>
      <c r="W286" s="10"/>
      <c r="X286" s="10">
        <f t="shared" si="24"/>
        <v>26.325</v>
      </c>
      <c r="Y286" s="10">
        <f t="shared" si="26"/>
        <v>16.965</v>
      </c>
    </row>
    <row r="287" spans="1:25" ht="12.75">
      <c r="A287" s="10"/>
      <c r="B287" s="10"/>
      <c r="C287" s="10" t="s">
        <v>51</v>
      </c>
      <c r="D287" s="10">
        <v>90</v>
      </c>
      <c r="E287" s="10">
        <v>145</v>
      </c>
      <c r="F287" s="10">
        <v>45</v>
      </c>
      <c r="G287" s="10">
        <v>20</v>
      </c>
      <c r="H287" s="10">
        <v>12</v>
      </c>
      <c r="I287" s="10">
        <v>1.5</v>
      </c>
      <c r="J287" s="10">
        <f t="shared" si="25"/>
        <v>0.135</v>
      </c>
      <c r="K287" s="10"/>
      <c r="L287" s="10"/>
      <c r="M287" s="10"/>
      <c r="N287" s="12">
        <f>D287*E287/1000</f>
        <v>13.05</v>
      </c>
      <c r="O287" s="10"/>
      <c r="P287" s="10"/>
      <c r="Q287" s="10"/>
      <c r="R287" s="10"/>
      <c r="S287" s="10"/>
      <c r="T287" s="10"/>
      <c r="U287" s="10"/>
      <c r="V287" s="10"/>
      <c r="W287" s="10">
        <v>13.05</v>
      </c>
      <c r="X287" s="10">
        <f t="shared" si="24"/>
        <v>0</v>
      </c>
      <c r="Y287" s="10">
        <f t="shared" si="26"/>
        <v>2.61</v>
      </c>
    </row>
    <row r="288" spans="1:25" ht="12.75">
      <c r="A288" s="10"/>
      <c r="B288" s="10" t="s">
        <v>48</v>
      </c>
      <c r="C288" s="10" t="s">
        <v>52</v>
      </c>
      <c r="D288" s="10">
        <v>90</v>
      </c>
      <c r="E288" s="10">
        <v>145</v>
      </c>
      <c r="F288" s="10">
        <v>45</v>
      </c>
      <c r="G288" s="10">
        <v>20</v>
      </c>
      <c r="H288" s="10">
        <v>12</v>
      </c>
      <c r="I288" s="10">
        <v>1.5</v>
      </c>
      <c r="J288" s="10">
        <f t="shared" si="25"/>
        <v>0.135</v>
      </c>
      <c r="K288" s="10"/>
      <c r="L288" s="10"/>
      <c r="M288" s="10"/>
      <c r="N288" s="10"/>
      <c r="O288" s="10"/>
      <c r="P288" s="10">
        <f>D288*F288/1000</f>
        <v>4.05</v>
      </c>
      <c r="Q288" s="10"/>
      <c r="R288" s="10"/>
      <c r="S288" s="10"/>
      <c r="T288" s="10"/>
      <c r="U288" s="10"/>
      <c r="V288" s="10"/>
      <c r="W288" s="10"/>
      <c r="X288" s="10">
        <f t="shared" si="24"/>
        <v>4.05</v>
      </c>
      <c r="Y288" s="10">
        <f t="shared" si="26"/>
        <v>2.61</v>
      </c>
    </row>
    <row r="289" spans="1:25" ht="12.75">
      <c r="A289" s="10"/>
      <c r="B289" s="10" t="s">
        <v>48</v>
      </c>
      <c r="C289" s="10" t="s">
        <v>53</v>
      </c>
      <c r="D289" s="10">
        <v>1160</v>
      </c>
      <c r="E289" s="10">
        <v>145</v>
      </c>
      <c r="F289" s="10">
        <v>45</v>
      </c>
      <c r="G289" s="10">
        <v>20</v>
      </c>
      <c r="H289" s="10">
        <v>12</v>
      </c>
      <c r="I289" s="10">
        <v>1.5</v>
      </c>
      <c r="J289" s="10">
        <f t="shared" si="25"/>
        <v>1.74</v>
      </c>
      <c r="K289" s="10"/>
      <c r="L289" s="10"/>
      <c r="M289" s="10"/>
      <c r="N289" s="10"/>
      <c r="O289" s="10"/>
      <c r="P289" s="10"/>
      <c r="Q289" s="10"/>
      <c r="R289" s="10">
        <f>E289*G289/1000</f>
        <v>2.9</v>
      </c>
      <c r="S289" s="10"/>
      <c r="T289" s="10"/>
      <c r="U289" s="10"/>
      <c r="V289" s="10"/>
      <c r="W289" s="10"/>
      <c r="X289" s="10">
        <f t="shared" si="24"/>
        <v>2.9</v>
      </c>
      <c r="Y289" s="10">
        <f t="shared" si="26"/>
        <v>33.64</v>
      </c>
    </row>
    <row r="290" spans="1:25" ht="12.75">
      <c r="A290" s="10"/>
      <c r="B290" s="10"/>
      <c r="C290" s="10" t="s">
        <v>54</v>
      </c>
      <c r="D290" s="10">
        <v>325</v>
      </c>
      <c r="E290" s="10">
        <v>145</v>
      </c>
      <c r="F290" s="10">
        <v>45</v>
      </c>
      <c r="G290" s="10">
        <v>20</v>
      </c>
      <c r="H290" s="10">
        <v>12</v>
      </c>
      <c r="I290" s="10">
        <v>1.5</v>
      </c>
      <c r="J290" s="10">
        <f t="shared" si="25"/>
        <v>0.4875</v>
      </c>
      <c r="K290" s="10"/>
      <c r="L290" s="10"/>
      <c r="M290" s="10"/>
      <c r="N290" s="10"/>
      <c r="O290" s="10"/>
      <c r="P290" s="12">
        <f>D290*E290/1000</f>
        <v>47.125</v>
      </c>
      <c r="Q290" s="10"/>
      <c r="R290" s="10"/>
      <c r="S290" s="10"/>
      <c r="T290" s="10"/>
      <c r="U290" s="10"/>
      <c r="V290" s="10"/>
      <c r="W290" s="10">
        <v>47</v>
      </c>
      <c r="X290" s="10">
        <f t="shared" si="24"/>
        <v>0.125</v>
      </c>
      <c r="Y290" s="10">
        <f t="shared" si="26"/>
        <v>9.425</v>
      </c>
    </row>
    <row r="291" spans="1:25" ht="12.75">
      <c r="A291" s="10"/>
      <c r="B291" s="10"/>
      <c r="C291" s="10" t="s">
        <v>55</v>
      </c>
      <c r="D291" s="10">
        <v>1334</v>
      </c>
      <c r="E291" s="10">
        <v>145</v>
      </c>
      <c r="F291" s="10">
        <v>45</v>
      </c>
      <c r="G291" s="10">
        <v>20</v>
      </c>
      <c r="H291" s="10">
        <v>12</v>
      </c>
      <c r="I291" s="10">
        <v>1.5</v>
      </c>
      <c r="J291" s="10">
        <f t="shared" si="25"/>
        <v>2.001</v>
      </c>
      <c r="K291" s="10"/>
      <c r="L291" s="10"/>
      <c r="M291" s="12">
        <f>E291*D291/1000</f>
        <v>193.43</v>
      </c>
      <c r="N291" s="10"/>
      <c r="O291" s="10"/>
      <c r="P291" s="10"/>
      <c r="Q291" s="10"/>
      <c r="R291" s="12"/>
      <c r="S291" s="10"/>
      <c r="T291" s="10"/>
      <c r="U291" s="10"/>
      <c r="V291" s="10"/>
      <c r="W291" s="10">
        <v>193.4</v>
      </c>
      <c r="X291" s="10">
        <f t="shared" si="24"/>
        <v>0.030000000000001137</v>
      </c>
      <c r="Y291" s="10">
        <f t="shared" si="26"/>
        <v>38.686</v>
      </c>
    </row>
    <row r="292" spans="1:25" ht="12.75">
      <c r="A292" s="10"/>
      <c r="B292" s="10" t="s">
        <v>56</v>
      </c>
      <c r="C292" s="10" t="s">
        <v>57</v>
      </c>
      <c r="D292" s="10">
        <v>650</v>
      </c>
      <c r="E292" s="10">
        <v>145</v>
      </c>
      <c r="F292" s="10">
        <v>45</v>
      </c>
      <c r="G292" s="10">
        <v>20</v>
      </c>
      <c r="H292" s="10">
        <v>12</v>
      </c>
      <c r="I292" s="10">
        <v>1.5</v>
      </c>
      <c r="J292" s="10">
        <f t="shared" si="25"/>
        <v>0.975</v>
      </c>
      <c r="K292" s="10"/>
      <c r="L292" s="10"/>
      <c r="M292" s="10"/>
      <c r="N292" s="10"/>
      <c r="O292" s="10"/>
      <c r="P292" s="10"/>
      <c r="Q292" s="10"/>
      <c r="R292" s="10">
        <f>E292*G292/1000</f>
        <v>2.9</v>
      </c>
      <c r="S292" s="10"/>
      <c r="T292" s="10"/>
      <c r="U292" s="10"/>
      <c r="V292" s="10"/>
      <c r="W292" s="10"/>
      <c r="X292" s="10">
        <f t="shared" si="24"/>
        <v>2.9</v>
      </c>
      <c r="Y292" s="10">
        <f t="shared" si="26"/>
        <v>18.85</v>
      </c>
    </row>
    <row r="293" spans="1:25" ht="12.75">
      <c r="A293" s="10"/>
      <c r="B293" s="10"/>
      <c r="C293" s="10" t="s">
        <v>58</v>
      </c>
      <c r="D293" s="10"/>
      <c r="E293" s="10">
        <v>145</v>
      </c>
      <c r="F293" s="10">
        <v>45</v>
      </c>
      <c r="G293" s="10">
        <v>10</v>
      </c>
      <c r="H293" s="10">
        <v>12</v>
      </c>
      <c r="I293" s="10">
        <v>1.5</v>
      </c>
      <c r="J293" s="10">
        <f t="shared" si="25"/>
        <v>0</v>
      </c>
      <c r="K293" s="10"/>
      <c r="L293" s="10"/>
      <c r="M293" s="10"/>
      <c r="N293" s="10"/>
      <c r="O293" s="10"/>
      <c r="P293" s="10"/>
      <c r="Q293" s="10"/>
      <c r="R293" s="10"/>
      <c r="S293" s="10"/>
      <c r="T293" s="10"/>
      <c r="U293" s="10"/>
      <c r="V293" s="10"/>
      <c r="W293" s="10"/>
      <c r="X293" s="10">
        <f t="shared" si="24"/>
        <v>0</v>
      </c>
      <c r="Y293" s="10">
        <f t="shared" si="26"/>
        <v>0</v>
      </c>
    </row>
    <row r="294" spans="1:25" ht="12.75">
      <c r="A294" s="10"/>
      <c r="B294" s="10"/>
      <c r="C294" s="10" t="s">
        <v>59</v>
      </c>
      <c r="D294" s="10">
        <v>200</v>
      </c>
      <c r="E294" s="10">
        <v>145</v>
      </c>
      <c r="F294" s="10">
        <v>45</v>
      </c>
      <c r="G294" s="10">
        <v>10</v>
      </c>
      <c r="H294" s="10">
        <v>12</v>
      </c>
      <c r="I294" s="10">
        <v>1.5</v>
      </c>
      <c r="J294" s="10">
        <f t="shared" si="25"/>
        <v>0.3</v>
      </c>
      <c r="K294" s="10"/>
      <c r="L294" s="10"/>
      <c r="M294" s="10"/>
      <c r="N294" s="10"/>
      <c r="O294" s="10"/>
      <c r="P294" s="10"/>
      <c r="Q294" s="10"/>
      <c r="R294" s="10">
        <f>E294*G294/1000</f>
        <v>1.45</v>
      </c>
      <c r="S294" s="10"/>
      <c r="T294" s="10"/>
      <c r="U294" s="10"/>
      <c r="V294" s="10"/>
      <c r="W294" s="10"/>
      <c r="X294" s="10">
        <f t="shared" si="24"/>
        <v>1.45</v>
      </c>
      <c r="Y294" s="10">
        <f t="shared" si="26"/>
        <v>5.8</v>
      </c>
    </row>
    <row r="295" spans="1:25" ht="12.75">
      <c r="A295" s="10"/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  <c r="S295" s="10"/>
      <c r="T295" s="10"/>
      <c r="U295" s="10"/>
      <c r="V295" s="10"/>
      <c r="W295" s="10"/>
      <c r="X295" s="10">
        <f>SUM(K295:V295)</f>
        <v>0</v>
      </c>
      <c r="Y295" s="10">
        <f t="shared" si="26"/>
        <v>0</v>
      </c>
    </row>
    <row r="296" spans="1:25" ht="12.75">
      <c r="A296" s="10"/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  <c r="S296" s="10"/>
      <c r="T296" s="10"/>
      <c r="U296" s="10"/>
      <c r="V296" s="10"/>
      <c r="W296" s="10"/>
      <c r="X296" s="10">
        <f>K296+L296+M296+N296+O296++Q296+R296+S296+T296+U296+V296</f>
        <v>0</v>
      </c>
      <c r="Y296" s="10">
        <f t="shared" si="26"/>
        <v>0</v>
      </c>
    </row>
    <row r="297" spans="1:25" ht="12.75">
      <c r="A297" s="10"/>
      <c r="B297" s="10"/>
      <c r="C297" s="10" t="s">
        <v>60</v>
      </c>
      <c r="D297" s="10"/>
      <c r="E297" s="10"/>
      <c r="F297" s="10"/>
      <c r="G297" s="10"/>
      <c r="H297" s="10"/>
      <c r="I297" s="10"/>
      <c r="J297" s="10"/>
      <c r="K297" s="10">
        <f aca="true" t="shared" si="27" ref="K297:Y297">SUM(K236:K296)</f>
        <v>153.5</v>
      </c>
      <c r="L297" s="10">
        <f t="shared" si="27"/>
        <v>392.3</v>
      </c>
      <c r="M297" s="10">
        <f t="shared" si="27"/>
        <v>314.93</v>
      </c>
      <c r="N297" s="10">
        <f t="shared" si="27"/>
        <v>207.05</v>
      </c>
      <c r="O297" s="10">
        <f t="shared" si="27"/>
        <v>152</v>
      </c>
      <c r="P297" s="10">
        <f t="shared" si="27"/>
        <v>234</v>
      </c>
      <c r="Q297" s="10">
        <f t="shared" si="27"/>
        <v>305.5</v>
      </c>
      <c r="R297" s="10">
        <f t="shared" si="27"/>
        <v>201.25</v>
      </c>
      <c r="S297" s="10">
        <f t="shared" si="27"/>
        <v>286</v>
      </c>
      <c r="T297" s="10">
        <f t="shared" si="27"/>
        <v>162.5</v>
      </c>
      <c r="U297" s="10">
        <f t="shared" si="27"/>
        <v>225.5</v>
      </c>
      <c r="V297" s="10">
        <f t="shared" si="27"/>
        <v>191</v>
      </c>
      <c r="W297" s="10">
        <f t="shared" si="27"/>
        <v>825.4499999999999</v>
      </c>
      <c r="X297" s="10">
        <f t="shared" si="27"/>
        <v>2000.0800000000002</v>
      </c>
      <c r="Y297" s="10">
        <f t="shared" si="27"/>
        <v>1103.966</v>
      </c>
    </row>
    <row r="298" spans="1:25" ht="15.75">
      <c r="A298" s="10"/>
      <c r="B298" s="10"/>
      <c r="C298" s="10" t="s">
        <v>61</v>
      </c>
      <c r="D298" s="10"/>
      <c r="E298" s="30">
        <f>SUM(W297:Y297)</f>
        <v>3929.496</v>
      </c>
      <c r="F298" s="30"/>
      <c r="G298" s="10"/>
      <c r="H298" s="10"/>
      <c r="I298" s="10">
        <f>AVERAGE(I236:I296)</f>
        <v>3.157142857142857</v>
      </c>
      <c r="J298" s="10">
        <f>SUM(J236:J296)</f>
        <v>539.501</v>
      </c>
      <c r="K298" s="10"/>
      <c r="L298" s="10"/>
      <c r="M298" s="10"/>
      <c r="N298" s="10"/>
      <c r="O298" s="10"/>
      <c r="P298" s="10"/>
      <c r="Q298" s="10"/>
      <c r="R298" s="10"/>
      <c r="S298" s="10"/>
      <c r="T298" s="10"/>
      <c r="U298" s="10"/>
      <c r="V298" s="10"/>
      <c r="W298" s="10"/>
      <c r="X298" s="10">
        <f>SUM(W297:X297)</f>
        <v>2825.53</v>
      </c>
      <c r="Y298" s="10"/>
    </row>
    <row r="299" spans="1:25" ht="15.75">
      <c r="A299" s="10"/>
      <c r="B299" s="10"/>
      <c r="C299" s="10" t="s">
        <v>62</v>
      </c>
      <c r="D299" s="10"/>
      <c r="E299" s="21"/>
      <c r="F299" s="22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>
        <f>SUM(K297:V297)</f>
        <v>2825.5299999999997</v>
      </c>
      <c r="Y299" s="10"/>
    </row>
    <row r="300" spans="1:25" ht="15.75">
      <c r="A300" s="10"/>
      <c r="B300" s="10"/>
      <c r="C300" s="10" t="s">
        <v>63</v>
      </c>
      <c r="D300" s="10"/>
      <c r="E300" s="21"/>
      <c r="F300" s="22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</row>
    <row r="301" spans="1:25" ht="15.75">
      <c r="A301" s="10"/>
      <c r="B301" s="10"/>
      <c r="C301" s="10" t="s">
        <v>64</v>
      </c>
      <c r="D301" s="10"/>
      <c r="E301" s="21"/>
      <c r="F301" s="22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</row>
    <row r="302" spans="1:25" ht="12.75">
      <c r="A302" s="10"/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</row>
    <row r="303" spans="1:25" ht="12.75">
      <c r="A303" s="10"/>
      <c r="B303" s="10"/>
      <c r="C303" s="10" t="s">
        <v>65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 t="s">
        <v>66</v>
      </c>
      <c r="U303" s="10"/>
      <c r="V303" s="10"/>
      <c r="W303" s="10"/>
      <c r="X303" s="10"/>
      <c r="Y303" s="10"/>
    </row>
    <row r="305" spans="1:25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</row>
    <row r="306" spans="1:25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</row>
    <row r="307" spans="2:25" ht="18">
      <c r="B307" s="1" t="s">
        <v>0</v>
      </c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 t="s">
        <v>70</v>
      </c>
      <c r="R307" s="1"/>
      <c r="S307" s="1"/>
      <c r="T307" s="1"/>
      <c r="U307" s="1"/>
      <c r="V307" s="1"/>
      <c r="W307" s="1"/>
      <c r="X307" s="1"/>
      <c r="Y307" s="1"/>
    </row>
    <row r="309" spans="1:25" ht="24.75" customHeight="1">
      <c r="A309" s="31" t="s">
        <v>2</v>
      </c>
      <c r="B309" s="28" t="s">
        <v>3</v>
      </c>
      <c r="C309" s="32" t="s">
        <v>4</v>
      </c>
      <c r="D309" s="28" t="s">
        <v>5</v>
      </c>
      <c r="E309" s="33" t="s">
        <v>6</v>
      </c>
      <c r="F309" s="33"/>
      <c r="G309" s="28" t="s">
        <v>7</v>
      </c>
      <c r="H309" s="28"/>
      <c r="I309" s="27" t="s">
        <v>8</v>
      </c>
      <c r="J309" s="27"/>
      <c r="K309" s="28" t="s">
        <v>9</v>
      </c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9" t="s">
        <v>10</v>
      </c>
      <c r="X309" s="29"/>
      <c r="Y309" s="29"/>
    </row>
    <row r="310" spans="1:25" ht="25.5">
      <c r="A310" s="31"/>
      <c r="B310" s="28"/>
      <c r="C310" s="32"/>
      <c r="D310" s="28"/>
      <c r="E310" s="4" t="s">
        <v>11</v>
      </c>
      <c r="F310" s="5" t="s">
        <v>12</v>
      </c>
      <c r="G310" s="4" t="s">
        <v>11</v>
      </c>
      <c r="H310" s="5" t="s">
        <v>12</v>
      </c>
      <c r="I310" s="3" t="s">
        <v>13</v>
      </c>
      <c r="J310" s="3" t="s">
        <v>14</v>
      </c>
      <c r="K310" s="6">
        <v>1</v>
      </c>
      <c r="L310" s="6">
        <v>2</v>
      </c>
      <c r="M310" s="6">
        <v>3</v>
      </c>
      <c r="N310" s="6">
        <v>4</v>
      </c>
      <c r="O310" s="6">
        <v>5</v>
      </c>
      <c r="P310" s="6">
        <v>6</v>
      </c>
      <c r="Q310" s="6">
        <v>7</v>
      </c>
      <c r="R310" s="7">
        <v>8</v>
      </c>
      <c r="S310" s="6">
        <v>9</v>
      </c>
      <c r="T310" s="7">
        <v>10</v>
      </c>
      <c r="U310" s="6">
        <v>11</v>
      </c>
      <c r="V310" s="6">
        <v>12</v>
      </c>
      <c r="W310" s="4" t="s">
        <v>11</v>
      </c>
      <c r="X310" s="5" t="s">
        <v>12</v>
      </c>
      <c r="Y310" s="4" t="s">
        <v>15</v>
      </c>
    </row>
    <row r="311" spans="1:25" ht="15.75">
      <c r="A311" s="8"/>
      <c r="B311" s="10"/>
      <c r="C311" s="9" t="s">
        <v>31</v>
      </c>
      <c r="D311" s="10"/>
      <c r="E311" s="10"/>
      <c r="F311" s="10"/>
      <c r="G311" s="10"/>
      <c r="H311" s="10"/>
      <c r="I311" s="10"/>
      <c r="J311" s="10">
        <f aca="true" t="shared" si="28" ref="J311:J346">I311*D311</f>
        <v>0</v>
      </c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>
        <f aca="true" t="shared" si="29" ref="X311:X355">SUM(K311:V311)-W311</f>
        <v>0</v>
      </c>
      <c r="Y311" s="10">
        <f aca="true" t="shared" si="30" ref="Y311:Y346">12*5*F311*D311/100</f>
        <v>0</v>
      </c>
    </row>
    <row r="312" spans="1:25" ht="12.75">
      <c r="A312" s="10" t="s">
        <v>17</v>
      </c>
      <c r="B312" s="10"/>
      <c r="C312" s="10" t="s">
        <v>32</v>
      </c>
      <c r="D312" s="10">
        <v>1</v>
      </c>
      <c r="E312" s="10">
        <v>250</v>
      </c>
      <c r="F312" s="10">
        <v>50</v>
      </c>
      <c r="G312" s="10">
        <v>10</v>
      </c>
      <c r="H312" s="10">
        <v>8</v>
      </c>
      <c r="I312" s="10">
        <v>9</v>
      </c>
      <c r="J312" s="10">
        <f t="shared" si="28"/>
        <v>9</v>
      </c>
      <c r="K312" s="10">
        <v>50</v>
      </c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>
        <f t="shared" si="29"/>
        <v>50</v>
      </c>
      <c r="Y312" s="10">
        <f t="shared" si="30"/>
        <v>30</v>
      </c>
    </row>
    <row r="313" spans="1:25" ht="12.75">
      <c r="A313" s="10" t="s">
        <v>19</v>
      </c>
      <c r="B313" s="10" t="s">
        <v>20</v>
      </c>
      <c r="C313" s="10" t="s">
        <v>32</v>
      </c>
      <c r="D313" s="10">
        <v>1</v>
      </c>
      <c r="E313" s="10">
        <v>250</v>
      </c>
      <c r="F313" s="10">
        <v>50</v>
      </c>
      <c r="G313" s="10">
        <v>10</v>
      </c>
      <c r="H313" s="10">
        <v>8</v>
      </c>
      <c r="I313" s="10">
        <v>9</v>
      </c>
      <c r="J313" s="10">
        <f t="shared" si="28"/>
        <v>9</v>
      </c>
      <c r="K313" s="10"/>
      <c r="L313" s="10"/>
      <c r="M313" s="10"/>
      <c r="N313" s="10"/>
      <c r="O313" s="10"/>
      <c r="P313" s="10">
        <v>50</v>
      </c>
      <c r="Q313" s="10"/>
      <c r="R313" s="10"/>
      <c r="S313" s="12"/>
      <c r="T313" s="10"/>
      <c r="U313" s="10"/>
      <c r="V313" s="10"/>
      <c r="W313" s="10"/>
      <c r="X313" s="10">
        <f t="shared" si="29"/>
        <v>50</v>
      </c>
      <c r="Y313" s="10">
        <f t="shared" si="30"/>
        <v>30</v>
      </c>
    </row>
    <row r="314" spans="1:25" ht="15">
      <c r="A314" s="10"/>
      <c r="B314" s="10"/>
      <c r="C314" s="13" t="s">
        <v>33</v>
      </c>
      <c r="D314" s="10"/>
      <c r="E314" s="10"/>
      <c r="F314" s="10"/>
      <c r="G314" s="10"/>
      <c r="H314" s="10"/>
      <c r="I314" s="10"/>
      <c r="J314" s="10">
        <f t="shared" si="28"/>
        <v>0</v>
      </c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>
        <f t="shared" si="29"/>
        <v>0</v>
      </c>
      <c r="Y314" s="10">
        <f t="shared" si="30"/>
        <v>0</v>
      </c>
    </row>
    <row r="315" spans="1:25" ht="12.75">
      <c r="A315" s="10"/>
      <c r="B315" s="10"/>
      <c r="C315" s="10" t="s">
        <v>34</v>
      </c>
      <c r="D315" s="10">
        <v>14</v>
      </c>
      <c r="E315" s="10">
        <v>12</v>
      </c>
      <c r="F315" s="10">
        <v>3</v>
      </c>
      <c r="G315" s="10">
        <v>3</v>
      </c>
      <c r="H315" s="10">
        <v>1</v>
      </c>
      <c r="I315" s="10">
        <v>1.5</v>
      </c>
      <c r="J315" s="10">
        <f t="shared" si="28"/>
        <v>21</v>
      </c>
      <c r="K315" s="10">
        <v>12</v>
      </c>
      <c r="L315" s="10">
        <v>15</v>
      </c>
      <c r="M315" s="10">
        <v>15</v>
      </c>
      <c r="N315" s="10"/>
      <c r="O315" s="10"/>
      <c r="P315" s="10"/>
      <c r="Q315" s="10"/>
      <c r="R315" s="10"/>
      <c r="S315" s="10"/>
      <c r="T315" s="10">
        <v>14</v>
      </c>
      <c r="U315" s="10">
        <v>15</v>
      </c>
      <c r="V315" s="10">
        <v>15</v>
      </c>
      <c r="W315" s="10"/>
      <c r="X315" s="10">
        <f t="shared" si="29"/>
        <v>86</v>
      </c>
      <c r="Y315" s="10">
        <f t="shared" si="30"/>
        <v>25.2</v>
      </c>
    </row>
    <row r="316" spans="1:25" ht="15.75">
      <c r="A316" s="8"/>
      <c r="B316" s="10"/>
      <c r="C316" s="9" t="s">
        <v>35</v>
      </c>
      <c r="D316" s="8"/>
      <c r="E316" s="8"/>
      <c r="F316" s="8"/>
      <c r="G316" s="8"/>
      <c r="H316" s="8"/>
      <c r="I316" s="8"/>
      <c r="J316" s="10">
        <f t="shared" si="28"/>
        <v>0</v>
      </c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>
        <f t="shared" si="29"/>
        <v>0</v>
      </c>
      <c r="Y316" s="10">
        <f t="shared" si="30"/>
        <v>0</v>
      </c>
    </row>
    <row r="317" spans="1:25" ht="12.75">
      <c r="A317" s="10" t="s">
        <v>17</v>
      </c>
      <c r="B317" s="10"/>
      <c r="C317" s="10" t="s">
        <v>18</v>
      </c>
      <c r="D317" s="10">
        <v>1</v>
      </c>
      <c r="E317" s="10">
        <v>250</v>
      </c>
      <c r="F317" s="10">
        <v>50</v>
      </c>
      <c r="G317" s="10">
        <v>10</v>
      </c>
      <c r="H317" s="10">
        <v>8</v>
      </c>
      <c r="I317" s="10">
        <v>9</v>
      </c>
      <c r="J317" s="10">
        <f t="shared" si="28"/>
        <v>9</v>
      </c>
      <c r="K317" s="10"/>
      <c r="L317" s="10">
        <v>50</v>
      </c>
      <c r="M317" s="10"/>
      <c r="N317" s="10"/>
      <c r="O317" s="10"/>
      <c r="P317" s="10"/>
      <c r="Q317" s="10"/>
      <c r="R317" s="10"/>
      <c r="S317" s="10"/>
      <c r="T317" s="10"/>
      <c r="U317" s="10">
        <v>50</v>
      </c>
      <c r="V317" s="10"/>
      <c r="W317" s="10"/>
      <c r="X317" s="10">
        <f t="shared" si="29"/>
        <v>100</v>
      </c>
      <c r="Y317" s="10">
        <f t="shared" si="30"/>
        <v>30</v>
      </c>
    </row>
    <row r="318" spans="1:25" ht="12.75">
      <c r="A318" s="10" t="s">
        <v>19</v>
      </c>
      <c r="B318" s="10" t="s">
        <v>36</v>
      </c>
      <c r="C318" s="10" t="s">
        <v>18</v>
      </c>
      <c r="D318" s="10">
        <v>1</v>
      </c>
      <c r="E318" s="10">
        <v>250</v>
      </c>
      <c r="F318" s="10">
        <v>50</v>
      </c>
      <c r="G318" s="10">
        <v>10</v>
      </c>
      <c r="H318" s="10">
        <v>8</v>
      </c>
      <c r="I318" s="10">
        <v>9</v>
      </c>
      <c r="J318" s="10">
        <f t="shared" si="28"/>
        <v>9</v>
      </c>
      <c r="K318" s="10"/>
      <c r="L318" s="10"/>
      <c r="M318" s="10"/>
      <c r="N318" s="10">
        <v>50</v>
      </c>
      <c r="O318" s="10"/>
      <c r="P318" s="10"/>
      <c r="Q318" s="10"/>
      <c r="R318" s="10"/>
      <c r="S318" s="10"/>
      <c r="T318" s="10"/>
      <c r="U318" s="10"/>
      <c r="V318" s="10">
        <v>50</v>
      </c>
      <c r="W318" s="10"/>
      <c r="X318" s="10">
        <f t="shared" si="29"/>
        <v>100</v>
      </c>
      <c r="Y318" s="10">
        <f t="shared" si="30"/>
        <v>30</v>
      </c>
    </row>
    <row r="319" spans="1:25" ht="12.75">
      <c r="A319" s="10"/>
      <c r="B319" s="10"/>
      <c r="C319" s="10" t="s">
        <v>21</v>
      </c>
      <c r="D319" s="10">
        <v>8</v>
      </c>
      <c r="E319" s="10">
        <v>50</v>
      </c>
      <c r="F319" s="10">
        <v>15</v>
      </c>
      <c r="G319" s="10">
        <v>3</v>
      </c>
      <c r="H319" s="10">
        <v>8</v>
      </c>
      <c r="I319" s="10">
        <v>5</v>
      </c>
      <c r="J319" s="10">
        <f t="shared" si="28"/>
        <v>40</v>
      </c>
      <c r="K319" s="10"/>
      <c r="L319" s="10">
        <v>30</v>
      </c>
      <c r="M319" s="10">
        <v>30</v>
      </c>
      <c r="N319" s="10">
        <v>30</v>
      </c>
      <c r="O319" s="10">
        <v>30</v>
      </c>
      <c r="P319" s="10"/>
      <c r="Q319" s="10"/>
      <c r="R319" s="10"/>
      <c r="S319" s="10"/>
      <c r="T319" s="10">
        <v>30</v>
      </c>
      <c r="U319" s="10">
        <v>30</v>
      </c>
      <c r="V319" s="10">
        <v>30</v>
      </c>
      <c r="W319" s="10"/>
      <c r="X319" s="10">
        <f t="shared" si="29"/>
        <v>210</v>
      </c>
      <c r="Y319" s="10">
        <f t="shared" si="30"/>
        <v>72</v>
      </c>
    </row>
    <row r="320" spans="1:25" ht="12.75">
      <c r="A320" s="10"/>
      <c r="B320" s="10"/>
      <c r="C320" s="10" t="s">
        <v>22</v>
      </c>
      <c r="D320" s="10">
        <v>2</v>
      </c>
      <c r="E320" s="10">
        <v>10</v>
      </c>
      <c r="F320" s="10">
        <v>3</v>
      </c>
      <c r="G320" s="10">
        <v>3</v>
      </c>
      <c r="H320" s="10">
        <v>8</v>
      </c>
      <c r="I320" s="10">
        <v>5</v>
      </c>
      <c r="J320" s="10">
        <f t="shared" si="28"/>
        <v>10</v>
      </c>
      <c r="K320" s="10"/>
      <c r="L320" s="10"/>
      <c r="M320" s="10"/>
      <c r="N320" s="10"/>
      <c r="O320" s="10"/>
      <c r="P320" s="10"/>
      <c r="Q320" s="10">
        <v>6</v>
      </c>
      <c r="R320" s="10"/>
      <c r="S320" s="10"/>
      <c r="T320" s="10"/>
      <c r="U320" s="10"/>
      <c r="V320" s="10"/>
      <c r="W320" s="10"/>
      <c r="X320" s="10">
        <f t="shared" si="29"/>
        <v>6</v>
      </c>
      <c r="Y320" s="10">
        <f t="shared" si="30"/>
        <v>3.6</v>
      </c>
    </row>
    <row r="321" spans="1:25" ht="12.75">
      <c r="A321" s="10"/>
      <c r="B321" s="10"/>
      <c r="C321" s="10" t="s">
        <v>23</v>
      </c>
      <c r="D321" s="10">
        <v>32</v>
      </c>
      <c r="E321" s="10">
        <v>12</v>
      </c>
      <c r="F321" s="10">
        <v>3</v>
      </c>
      <c r="G321" s="10">
        <v>3</v>
      </c>
      <c r="H321" s="10">
        <v>8</v>
      </c>
      <c r="I321" s="10">
        <v>1.5</v>
      </c>
      <c r="J321" s="10">
        <f t="shared" si="28"/>
        <v>48</v>
      </c>
      <c r="K321" s="10">
        <v>18</v>
      </c>
      <c r="L321" s="10">
        <v>18</v>
      </c>
      <c r="M321" s="10">
        <v>18</v>
      </c>
      <c r="N321" s="10">
        <v>18</v>
      </c>
      <c r="O321" s="10"/>
      <c r="P321" s="10">
        <v>12</v>
      </c>
      <c r="Q321" s="10">
        <v>12</v>
      </c>
      <c r="R321" s="10"/>
      <c r="S321" s="10"/>
      <c r="T321" s="10">
        <v>18</v>
      </c>
      <c r="U321" s="10">
        <v>18</v>
      </c>
      <c r="V321" s="10">
        <v>18</v>
      </c>
      <c r="W321" s="10"/>
      <c r="X321" s="10">
        <f t="shared" si="29"/>
        <v>150</v>
      </c>
      <c r="Y321" s="10">
        <f t="shared" si="30"/>
        <v>57.6</v>
      </c>
    </row>
    <row r="322" spans="1:25" ht="12.75">
      <c r="A322" s="10"/>
      <c r="B322" s="10"/>
      <c r="C322" s="10" t="s">
        <v>24</v>
      </c>
      <c r="D322" s="10">
        <v>16</v>
      </c>
      <c r="E322" s="10">
        <v>8</v>
      </c>
      <c r="F322" s="10">
        <v>3</v>
      </c>
      <c r="G322" s="10">
        <v>5</v>
      </c>
      <c r="H322" s="10">
        <v>1</v>
      </c>
      <c r="I322" s="10">
        <v>1</v>
      </c>
      <c r="J322" s="10">
        <f t="shared" si="28"/>
        <v>16</v>
      </c>
      <c r="K322" s="10">
        <v>48</v>
      </c>
      <c r="L322" s="10"/>
      <c r="M322" s="10"/>
      <c r="N322" s="10"/>
      <c r="O322" s="10"/>
      <c r="P322" s="10"/>
      <c r="Q322" s="10"/>
      <c r="R322" s="10"/>
      <c r="S322" s="10"/>
      <c r="T322" s="10"/>
      <c r="U322" s="10"/>
      <c r="V322" s="10"/>
      <c r="W322" s="10"/>
      <c r="X322" s="10">
        <f t="shared" si="29"/>
        <v>48</v>
      </c>
      <c r="Y322" s="10">
        <f t="shared" si="30"/>
        <v>28.8</v>
      </c>
    </row>
    <row r="323" spans="1:25" ht="12.75">
      <c r="A323" s="10"/>
      <c r="B323" s="10"/>
      <c r="C323" s="10" t="s">
        <v>25</v>
      </c>
      <c r="D323" s="10">
        <v>2</v>
      </c>
      <c r="E323" s="10">
        <v>16</v>
      </c>
      <c r="F323" s="10">
        <v>6</v>
      </c>
      <c r="G323" s="10">
        <v>5</v>
      </c>
      <c r="H323" s="10">
        <v>1</v>
      </c>
      <c r="I323" s="10">
        <v>1</v>
      </c>
      <c r="J323" s="10">
        <f t="shared" si="28"/>
        <v>2</v>
      </c>
      <c r="K323" s="10">
        <v>18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>
        <f t="shared" si="29"/>
        <v>18</v>
      </c>
      <c r="Y323" s="10">
        <f t="shared" si="30"/>
        <v>7.2</v>
      </c>
    </row>
    <row r="324" spans="1:25" ht="15">
      <c r="A324" s="10"/>
      <c r="B324" s="10"/>
      <c r="C324" s="13" t="s">
        <v>37</v>
      </c>
      <c r="D324" s="10"/>
      <c r="E324" s="10"/>
      <c r="F324" s="10"/>
      <c r="G324" s="10"/>
      <c r="H324" s="10"/>
      <c r="I324" s="10"/>
      <c r="J324" s="10">
        <f t="shared" si="28"/>
        <v>0</v>
      </c>
      <c r="K324" s="10"/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>
        <f t="shared" si="29"/>
        <v>0</v>
      </c>
      <c r="Y324" s="10">
        <f t="shared" si="30"/>
        <v>0</v>
      </c>
    </row>
    <row r="325" spans="1:25" ht="12.75">
      <c r="A325" s="10"/>
      <c r="B325" s="10"/>
      <c r="C325" s="10" t="s">
        <v>28</v>
      </c>
      <c r="D325" s="10">
        <v>2</v>
      </c>
      <c r="E325" s="10">
        <v>12</v>
      </c>
      <c r="F325" s="10">
        <v>3</v>
      </c>
      <c r="G325" s="10">
        <v>3</v>
      </c>
      <c r="H325" s="10">
        <v>1</v>
      </c>
      <c r="I325" s="10">
        <v>1.5</v>
      </c>
      <c r="J325" s="10">
        <f t="shared" si="28"/>
        <v>3</v>
      </c>
      <c r="K325" s="10"/>
      <c r="L325" s="10"/>
      <c r="M325" s="10"/>
      <c r="N325" s="10"/>
      <c r="O325" s="10"/>
      <c r="P325" s="10"/>
      <c r="Q325" s="10"/>
      <c r="R325" s="10">
        <v>6</v>
      </c>
      <c r="S325" s="10"/>
      <c r="T325" s="10"/>
      <c r="U325" s="10"/>
      <c r="V325" s="10"/>
      <c r="W325" s="10"/>
      <c r="X325" s="10">
        <f t="shared" si="29"/>
        <v>6</v>
      </c>
      <c r="Y325" s="10">
        <f t="shared" si="30"/>
        <v>3.6</v>
      </c>
    </row>
    <row r="326" spans="1:25" ht="12.75">
      <c r="A326" s="10"/>
      <c r="B326" s="10"/>
      <c r="C326" s="10" t="s">
        <v>29</v>
      </c>
      <c r="D326" s="10">
        <v>2</v>
      </c>
      <c r="E326" s="10">
        <v>12</v>
      </c>
      <c r="F326" s="10">
        <v>3</v>
      </c>
      <c r="G326" s="10">
        <v>3</v>
      </c>
      <c r="H326" s="10">
        <v>1</v>
      </c>
      <c r="I326" s="10">
        <v>0.5</v>
      </c>
      <c r="J326" s="10">
        <f t="shared" si="28"/>
        <v>1</v>
      </c>
      <c r="K326" s="10"/>
      <c r="L326" s="10"/>
      <c r="M326" s="10"/>
      <c r="N326" s="10"/>
      <c r="O326" s="10"/>
      <c r="P326" s="10"/>
      <c r="Q326" s="10"/>
      <c r="R326" s="10">
        <v>6</v>
      </c>
      <c r="S326" s="10"/>
      <c r="T326" s="10"/>
      <c r="U326" s="10"/>
      <c r="V326" s="10"/>
      <c r="W326" s="10"/>
      <c r="X326" s="10">
        <f t="shared" si="29"/>
        <v>6</v>
      </c>
      <c r="Y326" s="10">
        <f t="shared" si="30"/>
        <v>3.6</v>
      </c>
    </row>
    <row r="327" spans="1:25" ht="12.75">
      <c r="A327" s="10"/>
      <c r="B327" s="10"/>
      <c r="C327" s="10" t="s">
        <v>38</v>
      </c>
      <c r="D327" s="10">
        <v>13</v>
      </c>
      <c r="E327" s="10">
        <v>12</v>
      </c>
      <c r="F327" s="10">
        <v>3</v>
      </c>
      <c r="G327" s="10">
        <v>3</v>
      </c>
      <c r="H327" s="10">
        <v>1</v>
      </c>
      <c r="I327" s="10">
        <v>1.5</v>
      </c>
      <c r="J327" s="10">
        <f t="shared" si="28"/>
        <v>19.5</v>
      </c>
      <c r="K327" s="10"/>
      <c r="L327" s="10"/>
      <c r="M327" s="10"/>
      <c r="N327" s="10"/>
      <c r="O327" s="10"/>
      <c r="P327" s="10"/>
      <c r="Q327" s="10"/>
      <c r="R327" s="10">
        <v>39</v>
      </c>
      <c r="S327" s="10"/>
      <c r="T327" s="10"/>
      <c r="U327" s="10"/>
      <c r="V327" s="10"/>
      <c r="W327" s="10"/>
      <c r="X327" s="10">
        <f t="shared" si="29"/>
        <v>39</v>
      </c>
      <c r="Y327" s="10">
        <f t="shared" si="30"/>
        <v>23.4</v>
      </c>
    </row>
    <row r="328" spans="1:25" ht="15.75">
      <c r="A328" s="8"/>
      <c r="B328" s="10"/>
      <c r="C328" s="9" t="s">
        <v>39</v>
      </c>
      <c r="D328" s="10"/>
      <c r="E328" s="10"/>
      <c r="F328" s="10"/>
      <c r="G328" s="10"/>
      <c r="H328" s="10"/>
      <c r="I328" s="10"/>
      <c r="J328" s="10">
        <f t="shared" si="28"/>
        <v>0</v>
      </c>
      <c r="K328" s="10"/>
      <c r="L328" s="10"/>
      <c r="M328" s="10"/>
      <c r="N328" s="10"/>
      <c r="O328" s="10"/>
      <c r="P328" s="10"/>
      <c r="Q328" s="10"/>
      <c r="R328" s="10"/>
      <c r="S328" s="10"/>
      <c r="T328" s="10"/>
      <c r="U328" s="10"/>
      <c r="V328" s="10"/>
      <c r="W328" s="10"/>
      <c r="X328" s="10">
        <f t="shared" si="29"/>
        <v>0</v>
      </c>
      <c r="Y328" s="10">
        <f t="shared" si="30"/>
        <v>0</v>
      </c>
    </row>
    <row r="329" spans="1:25" ht="12.75">
      <c r="A329" s="10" t="s">
        <v>17</v>
      </c>
      <c r="B329" s="10" t="s">
        <v>20</v>
      </c>
      <c r="C329" s="10" t="s">
        <v>40</v>
      </c>
      <c r="D329" s="10">
        <v>1</v>
      </c>
      <c r="E329" s="10">
        <v>250</v>
      </c>
      <c r="F329" s="10">
        <v>50</v>
      </c>
      <c r="G329" s="10">
        <v>10</v>
      </c>
      <c r="H329" s="10">
        <v>8</v>
      </c>
      <c r="I329" s="10">
        <v>9</v>
      </c>
      <c r="J329" s="10">
        <f t="shared" si="28"/>
        <v>9</v>
      </c>
      <c r="K329" s="10"/>
      <c r="L329" s="10"/>
      <c r="M329" s="10"/>
      <c r="N329" s="10"/>
      <c r="O329" s="10"/>
      <c r="P329" s="10"/>
      <c r="Q329" s="12">
        <v>250</v>
      </c>
      <c r="R329" s="10"/>
      <c r="S329" s="10"/>
      <c r="T329" s="10"/>
      <c r="U329" s="10"/>
      <c r="V329" s="10"/>
      <c r="W329" s="10">
        <v>250</v>
      </c>
      <c r="X329" s="10">
        <f t="shared" si="29"/>
        <v>0</v>
      </c>
      <c r="Y329" s="10">
        <f t="shared" si="30"/>
        <v>30</v>
      </c>
    </row>
    <row r="330" spans="1:25" ht="15">
      <c r="A330" s="10"/>
      <c r="B330" s="10"/>
      <c r="C330" s="13" t="s">
        <v>41</v>
      </c>
      <c r="D330" s="10"/>
      <c r="E330" s="10"/>
      <c r="F330" s="10"/>
      <c r="G330" s="10"/>
      <c r="H330" s="10"/>
      <c r="I330" s="10"/>
      <c r="J330" s="10">
        <f t="shared" si="28"/>
        <v>0</v>
      </c>
      <c r="K330" s="10"/>
      <c r="L330" s="10"/>
      <c r="M330" s="10"/>
      <c r="N330" s="10"/>
      <c r="O330" s="10"/>
      <c r="P330" s="10"/>
      <c r="Q330" s="10"/>
      <c r="R330" s="10"/>
      <c r="S330" s="10"/>
      <c r="T330" s="10"/>
      <c r="U330" s="10"/>
      <c r="V330" s="10"/>
      <c r="W330" s="10"/>
      <c r="X330" s="10">
        <f t="shared" si="29"/>
        <v>0</v>
      </c>
      <c r="Y330" s="10">
        <f t="shared" si="30"/>
        <v>0</v>
      </c>
    </row>
    <row r="331" spans="1:25" ht="12.75">
      <c r="A331" s="10"/>
      <c r="B331" s="10"/>
      <c r="C331" s="10" t="s">
        <v>28</v>
      </c>
      <c r="D331" s="10">
        <v>19</v>
      </c>
      <c r="E331" s="10">
        <v>12</v>
      </c>
      <c r="F331" s="10">
        <v>3</v>
      </c>
      <c r="G331" s="10">
        <v>3</v>
      </c>
      <c r="H331" s="10">
        <v>1</v>
      </c>
      <c r="I331" s="10">
        <v>1.5</v>
      </c>
      <c r="J331" s="10">
        <f t="shared" si="28"/>
        <v>28.5</v>
      </c>
      <c r="K331" s="10"/>
      <c r="L331" s="10"/>
      <c r="M331" s="10"/>
      <c r="N331" s="10"/>
      <c r="O331" s="10"/>
      <c r="P331" s="10">
        <v>27</v>
      </c>
      <c r="Q331" s="10"/>
      <c r="R331" s="10">
        <v>30</v>
      </c>
      <c r="S331" s="10"/>
      <c r="T331" s="10"/>
      <c r="U331" s="10"/>
      <c r="V331" s="10"/>
      <c r="W331" s="10"/>
      <c r="X331" s="10">
        <f t="shared" si="29"/>
        <v>57</v>
      </c>
      <c r="Y331" s="10">
        <f t="shared" si="30"/>
        <v>34.2</v>
      </c>
    </row>
    <row r="332" spans="1:25" ht="12.75">
      <c r="A332" s="10"/>
      <c r="B332" s="10"/>
      <c r="C332" s="10" t="s">
        <v>29</v>
      </c>
      <c r="D332" s="10">
        <v>19</v>
      </c>
      <c r="E332" s="10">
        <v>12</v>
      </c>
      <c r="F332" s="10">
        <v>3</v>
      </c>
      <c r="G332" s="10">
        <v>3</v>
      </c>
      <c r="H332" s="10">
        <v>1</v>
      </c>
      <c r="I332" s="10">
        <v>0.5</v>
      </c>
      <c r="J332" s="10">
        <f t="shared" si="28"/>
        <v>9.5</v>
      </c>
      <c r="K332" s="10"/>
      <c r="L332" s="10"/>
      <c r="M332" s="10"/>
      <c r="N332" s="10"/>
      <c r="O332" s="10"/>
      <c r="P332" s="10">
        <v>30</v>
      </c>
      <c r="Q332" s="10"/>
      <c r="R332" s="10">
        <v>27</v>
      </c>
      <c r="S332" s="10"/>
      <c r="T332" s="10"/>
      <c r="U332" s="10"/>
      <c r="V332" s="10"/>
      <c r="W332" s="10"/>
      <c r="X332" s="10">
        <f t="shared" si="29"/>
        <v>57</v>
      </c>
      <c r="Y332" s="10">
        <f t="shared" si="30"/>
        <v>34.2</v>
      </c>
    </row>
    <row r="333" spans="1:25" ht="15.75">
      <c r="A333" s="8"/>
      <c r="B333" s="8"/>
      <c r="C333" s="9" t="s">
        <v>42</v>
      </c>
      <c r="D333" s="8"/>
      <c r="E333" s="8"/>
      <c r="F333" s="8"/>
      <c r="G333" s="8"/>
      <c r="H333" s="8"/>
      <c r="I333" s="8"/>
      <c r="J333" s="10">
        <f t="shared" si="28"/>
        <v>0</v>
      </c>
      <c r="K333" s="8"/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>
        <f t="shared" si="29"/>
        <v>0</v>
      </c>
      <c r="Y333" s="10">
        <f t="shared" si="30"/>
        <v>0</v>
      </c>
    </row>
    <row r="334" spans="1:25" ht="12.75">
      <c r="A334" s="10" t="s">
        <v>17</v>
      </c>
      <c r="B334" s="11"/>
      <c r="C334" s="10" t="s">
        <v>18</v>
      </c>
      <c r="D334" s="10">
        <v>1</v>
      </c>
      <c r="E334" s="10">
        <v>250</v>
      </c>
      <c r="F334" s="10">
        <v>50</v>
      </c>
      <c r="G334" s="10">
        <v>10</v>
      </c>
      <c r="H334" s="10">
        <v>8</v>
      </c>
      <c r="I334" s="10">
        <v>9</v>
      </c>
      <c r="J334" s="10">
        <f t="shared" si="28"/>
        <v>9</v>
      </c>
      <c r="K334" s="11"/>
      <c r="L334" s="10"/>
      <c r="M334" s="10"/>
      <c r="N334" s="10"/>
      <c r="O334" s="10"/>
      <c r="P334" s="10"/>
      <c r="Q334" s="10"/>
      <c r="R334" s="10">
        <v>50</v>
      </c>
      <c r="S334" s="10"/>
      <c r="T334" s="10"/>
      <c r="U334" s="10"/>
      <c r="V334" s="10"/>
      <c r="W334" s="10"/>
      <c r="X334" s="10">
        <f t="shared" si="29"/>
        <v>50</v>
      </c>
      <c r="Y334" s="10">
        <f t="shared" si="30"/>
        <v>30</v>
      </c>
    </row>
    <row r="335" spans="1:25" ht="12.75">
      <c r="A335" s="10" t="s">
        <v>19</v>
      </c>
      <c r="B335" s="10" t="s">
        <v>20</v>
      </c>
      <c r="C335" s="10" t="s">
        <v>18</v>
      </c>
      <c r="D335" s="10">
        <v>1</v>
      </c>
      <c r="E335" s="10">
        <v>250</v>
      </c>
      <c r="F335" s="10">
        <v>50</v>
      </c>
      <c r="G335" s="10">
        <v>10</v>
      </c>
      <c r="H335" s="10">
        <v>8</v>
      </c>
      <c r="I335" s="10">
        <v>9</v>
      </c>
      <c r="J335" s="10">
        <f t="shared" si="28"/>
        <v>9</v>
      </c>
      <c r="K335" s="10"/>
      <c r="L335" s="10"/>
      <c r="M335" s="10"/>
      <c r="N335" s="10"/>
      <c r="O335" s="10"/>
      <c r="P335" s="10"/>
      <c r="Q335" s="10"/>
      <c r="R335" s="10"/>
      <c r="S335" s="12">
        <v>250</v>
      </c>
      <c r="T335" s="10"/>
      <c r="U335" s="10"/>
      <c r="V335" s="12"/>
      <c r="W335" s="10">
        <v>250</v>
      </c>
      <c r="X335" s="10">
        <f t="shared" si="29"/>
        <v>0</v>
      </c>
      <c r="Y335" s="10">
        <f t="shared" si="30"/>
        <v>30</v>
      </c>
    </row>
    <row r="336" spans="1:25" ht="12.75">
      <c r="A336" s="10"/>
      <c r="B336" s="10"/>
      <c r="C336" s="10" t="s">
        <v>43</v>
      </c>
      <c r="D336" s="10">
        <v>5</v>
      </c>
      <c r="E336" s="10">
        <v>50</v>
      </c>
      <c r="F336" s="10">
        <v>15</v>
      </c>
      <c r="G336" s="10">
        <v>3</v>
      </c>
      <c r="H336" s="10">
        <v>8</v>
      </c>
      <c r="I336" s="10">
        <v>5</v>
      </c>
      <c r="J336" s="10">
        <f t="shared" si="28"/>
        <v>25</v>
      </c>
      <c r="K336" s="10"/>
      <c r="L336" s="10">
        <v>75</v>
      </c>
      <c r="M336" s="10"/>
      <c r="N336" s="10"/>
      <c r="O336" s="10"/>
      <c r="P336" s="10"/>
      <c r="Q336" s="10"/>
      <c r="R336" s="10"/>
      <c r="S336" s="10"/>
      <c r="T336" s="10">
        <v>75</v>
      </c>
      <c r="U336" s="10"/>
      <c r="V336" s="10"/>
      <c r="W336" s="10"/>
      <c r="X336" s="10">
        <f t="shared" si="29"/>
        <v>150</v>
      </c>
      <c r="Y336" s="10">
        <f t="shared" si="30"/>
        <v>45</v>
      </c>
    </row>
    <row r="337" spans="1:25" ht="12.75">
      <c r="A337" s="10"/>
      <c r="B337" s="10"/>
      <c r="C337" s="10" t="s">
        <v>22</v>
      </c>
      <c r="D337" s="10">
        <v>1</v>
      </c>
      <c r="E337" s="10">
        <v>10</v>
      </c>
      <c r="F337" s="10">
        <v>3</v>
      </c>
      <c r="G337" s="10">
        <v>3</v>
      </c>
      <c r="H337" s="10">
        <v>8</v>
      </c>
      <c r="I337" s="10">
        <v>5</v>
      </c>
      <c r="J337" s="10">
        <f t="shared" si="28"/>
        <v>5</v>
      </c>
      <c r="K337" s="10"/>
      <c r="L337" s="10">
        <v>3</v>
      </c>
      <c r="M337" s="10"/>
      <c r="N337" s="10"/>
      <c r="O337" s="10"/>
      <c r="P337" s="10"/>
      <c r="Q337" s="10"/>
      <c r="R337" s="10"/>
      <c r="S337" s="10"/>
      <c r="T337" s="10">
        <v>3</v>
      </c>
      <c r="U337" s="10"/>
      <c r="V337" s="10"/>
      <c r="W337" s="10"/>
      <c r="X337" s="10">
        <f t="shared" si="29"/>
        <v>6</v>
      </c>
      <c r="Y337" s="10">
        <f t="shared" si="30"/>
        <v>1.8</v>
      </c>
    </row>
    <row r="338" spans="1:25" ht="12.75">
      <c r="A338" s="10"/>
      <c r="B338" s="10"/>
      <c r="C338" s="10" t="s">
        <v>23</v>
      </c>
      <c r="D338" s="10">
        <v>20</v>
      </c>
      <c r="E338" s="10">
        <v>12</v>
      </c>
      <c r="F338" s="10">
        <v>3</v>
      </c>
      <c r="G338" s="10">
        <v>3</v>
      </c>
      <c r="H338" s="10">
        <v>8</v>
      </c>
      <c r="I338" s="10">
        <v>1.5</v>
      </c>
      <c r="J338" s="10">
        <f t="shared" si="28"/>
        <v>30</v>
      </c>
      <c r="K338" s="10"/>
      <c r="L338" s="10">
        <v>60</v>
      </c>
      <c r="M338" s="10"/>
      <c r="N338" s="10"/>
      <c r="O338" s="10"/>
      <c r="P338" s="10"/>
      <c r="Q338" s="10"/>
      <c r="R338" s="10"/>
      <c r="S338" s="10"/>
      <c r="T338" s="10"/>
      <c r="U338" s="10"/>
      <c r="V338" s="10">
        <v>60</v>
      </c>
      <c r="W338" s="10"/>
      <c r="X338" s="10">
        <f t="shared" si="29"/>
        <v>120</v>
      </c>
      <c r="Y338" s="10">
        <f t="shared" si="30"/>
        <v>36</v>
      </c>
    </row>
    <row r="339" spans="1:25" ht="12.75">
      <c r="A339" s="10"/>
      <c r="B339" s="10"/>
      <c r="C339" s="10" t="s">
        <v>24</v>
      </c>
      <c r="D339" s="10">
        <v>10</v>
      </c>
      <c r="E339" s="10">
        <v>8</v>
      </c>
      <c r="F339" s="10">
        <v>3</v>
      </c>
      <c r="G339" s="10">
        <v>5</v>
      </c>
      <c r="H339" s="10">
        <v>1</v>
      </c>
      <c r="I339" s="10">
        <v>1</v>
      </c>
      <c r="J339" s="10">
        <f t="shared" si="28"/>
        <v>10</v>
      </c>
      <c r="K339" s="10"/>
      <c r="L339" s="10"/>
      <c r="M339" s="10">
        <v>30</v>
      </c>
      <c r="N339" s="10"/>
      <c r="O339" s="10"/>
      <c r="P339" s="10"/>
      <c r="Q339" s="10"/>
      <c r="R339" s="10"/>
      <c r="S339" s="10"/>
      <c r="T339" s="10"/>
      <c r="U339" s="10"/>
      <c r="V339" s="10"/>
      <c r="W339" s="10"/>
      <c r="X339" s="10">
        <f t="shared" si="29"/>
        <v>30</v>
      </c>
      <c r="Y339" s="10">
        <f t="shared" si="30"/>
        <v>18</v>
      </c>
    </row>
    <row r="340" spans="1:25" ht="12.75">
      <c r="A340" s="10"/>
      <c r="B340" s="10"/>
      <c r="C340" s="10" t="s">
        <v>25</v>
      </c>
      <c r="D340" s="10">
        <v>1</v>
      </c>
      <c r="E340" s="10">
        <v>16</v>
      </c>
      <c r="F340" s="10">
        <v>6</v>
      </c>
      <c r="G340" s="10">
        <v>5</v>
      </c>
      <c r="H340" s="10">
        <v>1</v>
      </c>
      <c r="I340" s="10">
        <v>1</v>
      </c>
      <c r="J340" s="10">
        <f t="shared" si="28"/>
        <v>1</v>
      </c>
      <c r="K340" s="10"/>
      <c r="L340" s="10"/>
      <c r="M340" s="10">
        <v>6</v>
      </c>
      <c r="N340" s="10"/>
      <c r="O340" s="10"/>
      <c r="P340" s="10"/>
      <c r="Q340" s="10"/>
      <c r="R340" s="10"/>
      <c r="S340" s="10"/>
      <c r="T340" s="10"/>
      <c r="U340" s="10"/>
      <c r="V340" s="10"/>
      <c r="W340" s="10"/>
      <c r="X340" s="10">
        <f t="shared" si="29"/>
        <v>6</v>
      </c>
      <c r="Y340" s="10">
        <f t="shared" si="30"/>
        <v>3.6</v>
      </c>
    </row>
    <row r="341" spans="1:25" ht="15">
      <c r="A341" s="10"/>
      <c r="B341" s="10"/>
      <c r="C341" s="13" t="s">
        <v>44</v>
      </c>
      <c r="D341" s="10"/>
      <c r="E341" s="10"/>
      <c r="F341" s="10"/>
      <c r="G341" s="10"/>
      <c r="H341" s="10"/>
      <c r="I341" s="10"/>
      <c r="J341" s="10">
        <f t="shared" si="28"/>
        <v>0</v>
      </c>
      <c r="K341" s="10"/>
      <c r="L341" s="10"/>
      <c r="M341" s="10"/>
      <c r="N341" s="10"/>
      <c r="O341" s="10"/>
      <c r="P341" s="10"/>
      <c r="Q341" s="10"/>
      <c r="R341" s="10"/>
      <c r="S341" s="10"/>
      <c r="T341" s="10"/>
      <c r="U341" s="10"/>
      <c r="V341" s="10"/>
      <c r="W341" s="10"/>
      <c r="X341" s="10">
        <f t="shared" si="29"/>
        <v>0</v>
      </c>
      <c r="Y341" s="10">
        <f t="shared" si="30"/>
        <v>0</v>
      </c>
    </row>
    <row r="342" spans="1:25" ht="12.75">
      <c r="A342" s="10"/>
      <c r="B342" s="10"/>
      <c r="C342" s="10" t="s">
        <v>28</v>
      </c>
      <c r="D342" s="10">
        <v>10</v>
      </c>
      <c r="E342" s="10">
        <v>12</v>
      </c>
      <c r="F342" s="10">
        <v>3</v>
      </c>
      <c r="G342" s="10">
        <v>3</v>
      </c>
      <c r="H342" s="10">
        <v>1</v>
      </c>
      <c r="I342" s="10">
        <v>1.5</v>
      </c>
      <c r="J342" s="10">
        <f t="shared" si="28"/>
        <v>15</v>
      </c>
      <c r="K342" s="10"/>
      <c r="L342" s="10"/>
      <c r="M342" s="10"/>
      <c r="N342" s="10"/>
      <c r="O342" s="10"/>
      <c r="P342" s="10"/>
      <c r="Q342" s="10"/>
      <c r="R342" s="10"/>
      <c r="S342" s="10"/>
      <c r="T342" s="10"/>
      <c r="U342" s="10">
        <v>30</v>
      </c>
      <c r="V342" s="10"/>
      <c r="W342" s="10"/>
      <c r="X342" s="10">
        <f t="shared" si="29"/>
        <v>30</v>
      </c>
      <c r="Y342" s="10">
        <f t="shared" si="30"/>
        <v>18</v>
      </c>
    </row>
    <row r="343" spans="1:25" ht="12.75">
      <c r="A343" s="10"/>
      <c r="B343" s="10"/>
      <c r="C343" s="10" t="s">
        <v>29</v>
      </c>
      <c r="D343" s="10">
        <v>1</v>
      </c>
      <c r="E343" s="10">
        <v>12</v>
      </c>
      <c r="F343" s="10">
        <v>3</v>
      </c>
      <c r="G343" s="10">
        <v>3</v>
      </c>
      <c r="H343" s="10">
        <v>1</v>
      </c>
      <c r="I343" s="10">
        <v>0.5</v>
      </c>
      <c r="J343" s="10">
        <f t="shared" si="28"/>
        <v>0.5</v>
      </c>
      <c r="K343" s="10"/>
      <c r="L343" s="10"/>
      <c r="M343" s="10"/>
      <c r="N343" s="10"/>
      <c r="O343" s="10"/>
      <c r="P343" s="10"/>
      <c r="Q343" s="10"/>
      <c r="R343" s="10"/>
      <c r="S343" s="10"/>
      <c r="T343" s="10"/>
      <c r="U343" s="10">
        <v>3</v>
      </c>
      <c r="V343" s="10"/>
      <c r="W343" s="10"/>
      <c r="X343" s="10">
        <f t="shared" si="29"/>
        <v>3</v>
      </c>
      <c r="Y343" s="10">
        <f t="shared" si="30"/>
        <v>1.8</v>
      </c>
    </row>
    <row r="344" spans="1:25" ht="12.75">
      <c r="A344" s="10"/>
      <c r="B344" s="10"/>
      <c r="C344" s="10" t="s">
        <v>45</v>
      </c>
      <c r="D344" s="10">
        <v>7</v>
      </c>
      <c r="E344" s="10">
        <v>19</v>
      </c>
      <c r="F344" s="10">
        <v>4.5</v>
      </c>
      <c r="G344" s="10">
        <v>3</v>
      </c>
      <c r="H344" s="10">
        <v>1</v>
      </c>
      <c r="I344" s="10">
        <v>1.5</v>
      </c>
      <c r="J344" s="10">
        <f t="shared" si="28"/>
        <v>10.5</v>
      </c>
      <c r="K344" s="10"/>
      <c r="L344" s="10"/>
      <c r="M344" s="10"/>
      <c r="N344" s="10"/>
      <c r="O344" s="10"/>
      <c r="P344" s="10"/>
      <c r="Q344" s="10"/>
      <c r="R344" s="10"/>
      <c r="S344" s="10"/>
      <c r="T344" s="10"/>
      <c r="U344" s="10">
        <v>31.5</v>
      </c>
      <c r="V344" s="10"/>
      <c r="W344" s="10"/>
      <c r="X344" s="10">
        <f t="shared" si="29"/>
        <v>31.5</v>
      </c>
      <c r="Y344" s="10">
        <f t="shared" si="30"/>
        <v>18.9</v>
      </c>
    </row>
    <row r="345" spans="1:25" ht="12.75">
      <c r="A345" s="10"/>
      <c r="B345" s="10"/>
      <c r="C345" s="10" t="s">
        <v>34</v>
      </c>
      <c r="D345" s="10">
        <v>10</v>
      </c>
      <c r="E345" s="10">
        <v>12</v>
      </c>
      <c r="F345" s="10">
        <v>3</v>
      </c>
      <c r="G345" s="10">
        <v>3</v>
      </c>
      <c r="H345" s="10">
        <v>1</v>
      </c>
      <c r="I345" s="10">
        <v>1.5</v>
      </c>
      <c r="J345" s="10">
        <f t="shared" si="28"/>
        <v>15</v>
      </c>
      <c r="K345" s="10"/>
      <c r="L345" s="10"/>
      <c r="M345" s="10"/>
      <c r="N345" s="10"/>
      <c r="O345" s="10"/>
      <c r="P345" s="10"/>
      <c r="Q345" s="10"/>
      <c r="R345" s="10"/>
      <c r="S345" s="10"/>
      <c r="T345" s="10"/>
      <c r="U345" s="10">
        <v>30</v>
      </c>
      <c r="V345" s="10"/>
      <c r="W345" s="10"/>
      <c r="X345" s="10">
        <f t="shared" si="29"/>
        <v>30</v>
      </c>
      <c r="Y345" s="10">
        <f t="shared" si="30"/>
        <v>18</v>
      </c>
    </row>
    <row r="346" spans="1:25" ht="15">
      <c r="A346" s="10"/>
      <c r="B346" s="10"/>
      <c r="C346" s="13" t="s">
        <v>46</v>
      </c>
      <c r="D346" s="10"/>
      <c r="E346" s="10"/>
      <c r="F346" s="10"/>
      <c r="G346" s="10"/>
      <c r="H346" s="10"/>
      <c r="I346" s="10"/>
      <c r="J346" s="10">
        <f t="shared" si="28"/>
        <v>0</v>
      </c>
      <c r="K346" s="10"/>
      <c r="L346" s="10"/>
      <c r="M346" s="10"/>
      <c r="N346" s="10"/>
      <c r="O346" s="10"/>
      <c r="P346" s="10"/>
      <c r="Q346" s="10"/>
      <c r="R346" s="10"/>
      <c r="S346" s="10"/>
      <c r="T346" s="10"/>
      <c r="U346" s="10"/>
      <c r="V346" s="10"/>
      <c r="W346" s="10"/>
      <c r="X346" s="10">
        <f t="shared" si="29"/>
        <v>0</v>
      </c>
      <c r="Y346" s="10">
        <f t="shared" si="30"/>
        <v>0</v>
      </c>
    </row>
    <row r="347" spans="1:25" ht="12.75">
      <c r="A347" s="10"/>
      <c r="B347" s="10"/>
      <c r="C347" s="10" t="s">
        <v>50</v>
      </c>
      <c r="D347" s="10">
        <v>585</v>
      </c>
      <c r="E347" s="10">
        <v>145</v>
      </c>
      <c r="F347" s="10">
        <v>45</v>
      </c>
      <c r="G347" s="10">
        <v>20</v>
      </c>
      <c r="H347" s="10">
        <v>12</v>
      </c>
      <c r="I347" s="10">
        <v>1.5</v>
      </c>
      <c r="J347" s="10">
        <f aca="true" t="shared" si="31" ref="J347:J355">I347*D347/1000</f>
        <v>0.8775</v>
      </c>
      <c r="K347" s="10"/>
      <c r="L347" s="10"/>
      <c r="M347" s="10"/>
      <c r="N347" s="10"/>
      <c r="O347" s="10"/>
      <c r="P347" s="10">
        <f>D347*F347/1000</f>
        <v>26.325</v>
      </c>
      <c r="Q347" s="10"/>
      <c r="R347" s="10"/>
      <c r="S347" s="10"/>
      <c r="T347" s="10"/>
      <c r="U347" s="10"/>
      <c r="V347" s="10"/>
      <c r="W347" s="10"/>
      <c r="X347" s="10">
        <f t="shared" si="29"/>
        <v>26.325</v>
      </c>
      <c r="Y347" s="10">
        <f aca="true" t="shared" si="32" ref="Y347:Y357">4*5*E347*D347/100/1000</f>
        <v>16.965</v>
      </c>
    </row>
    <row r="348" spans="1:25" ht="12.75">
      <c r="A348" s="10"/>
      <c r="B348" s="10"/>
      <c r="C348" s="10" t="s">
        <v>51</v>
      </c>
      <c r="D348" s="10">
        <v>90</v>
      </c>
      <c r="E348" s="10">
        <v>145</v>
      </c>
      <c r="F348" s="10">
        <v>45</v>
      </c>
      <c r="G348" s="10">
        <v>20</v>
      </c>
      <c r="H348" s="10">
        <v>12</v>
      </c>
      <c r="I348" s="10">
        <v>1.5</v>
      </c>
      <c r="J348" s="10">
        <f t="shared" si="31"/>
        <v>0.135</v>
      </c>
      <c r="K348" s="10"/>
      <c r="L348" s="10"/>
      <c r="M348" s="10"/>
      <c r="N348" s="12">
        <f>D348*E348/1000</f>
        <v>13.05</v>
      </c>
      <c r="O348" s="10"/>
      <c r="P348" s="10"/>
      <c r="Q348" s="10"/>
      <c r="R348" s="10"/>
      <c r="S348" s="10"/>
      <c r="T348" s="10"/>
      <c r="U348" s="10"/>
      <c r="V348" s="10"/>
      <c r="W348" s="10">
        <v>13.05</v>
      </c>
      <c r="X348" s="10">
        <f t="shared" si="29"/>
        <v>0</v>
      </c>
      <c r="Y348" s="10">
        <f t="shared" si="32"/>
        <v>2.61</v>
      </c>
    </row>
    <row r="349" spans="1:25" ht="12.75">
      <c r="A349" s="10"/>
      <c r="B349" s="10" t="s">
        <v>48</v>
      </c>
      <c r="C349" s="10" t="s">
        <v>52</v>
      </c>
      <c r="D349" s="10">
        <v>90</v>
      </c>
      <c r="E349" s="10">
        <v>145</v>
      </c>
      <c r="F349" s="10">
        <v>45</v>
      </c>
      <c r="G349" s="10">
        <v>20</v>
      </c>
      <c r="H349" s="10">
        <v>12</v>
      </c>
      <c r="I349" s="10">
        <v>1.5</v>
      </c>
      <c r="J349" s="10">
        <f t="shared" si="31"/>
        <v>0.135</v>
      </c>
      <c r="K349" s="10"/>
      <c r="L349" s="10"/>
      <c r="M349" s="10"/>
      <c r="N349" s="10"/>
      <c r="O349" s="10"/>
      <c r="P349" s="10">
        <f>D349*F349/1000</f>
        <v>4.05</v>
      </c>
      <c r="Q349" s="10"/>
      <c r="R349" s="10"/>
      <c r="S349" s="10"/>
      <c r="T349" s="10"/>
      <c r="U349" s="10"/>
      <c r="V349" s="10"/>
      <c r="W349" s="10"/>
      <c r="X349" s="10">
        <f t="shared" si="29"/>
        <v>4.05</v>
      </c>
      <c r="Y349" s="10">
        <f t="shared" si="32"/>
        <v>2.61</v>
      </c>
    </row>
    <row r="350" spans="1:25" ht="12.75">
      <c r="A350" s="10"/>
      <c r="B350" s="10" t="s">
        <v>48</v>
      </c>
      <c r="C350" s="10" t="s">
        <v>53</v>
      </c>
      <c r="D350" s="10">
        <v>1160</v>
      </c>
      <c r="E350" s="10">
        <v>145</v>
      </c>
      <c r="F350" s="10">
        <v>45</v>
      </c>
      <c r="G350" s="10">
        <v>20</v>
      </c>
      <c r="H350" s="10">
        <v>12</v>
      </c>
      <c r="I350" s="10">
        <v>1.5</v>
      </c>
      <c r="J350" s="10">
        <f t="shared" si="31"/>
        <v>1.74</v>
      </c>
      <c r="K350" s="10"/>
      <c r="L350" s="10"/>
      <c r="M350" s="10"/>
      <c r="N350" s="10"/>
      <c r="O350" s="10"/>
      <c r="P350" s="10"/>
      <c r="Q350" s="10"/>
      <c r="R350" s="10">
        <f>E350*G350/1000</f>
        <v>2.9</v>
      </c>
      <c r="S350" s="10"/>
      <c r="T350" s="10"/>
      <c r="U350" s="10"/>
      <c r="V350" s="10"/>
      <c r="W350" s="10"/>
      <c r="X350" s="10">
        <f t="shared" si="29"/>
        <v>2.9</v>
      </c>
      <c r="Y350" s="10">
        <f t="shared" si="32"/>
        <v>33.64</v>
      </c>
    </row>
    <row r="351" spans="1:25" ht="12.75">
      <c r="A351" s="10"/>
      <c r="B351" s="10"/>
      <c r="C351" s="10" t="s">
        <v>54</v>
      </c>
      <c r="D351" s="10">
        <v>325</v>
      </c>
      <c r="E351" s="10">
        <v>145</v>
      </c>
      <c r="F351" s="10">
        <v>45</v>
      </c>
      <c r="G351" s="10">
        <v>20</v>
      </c>
      <c r="H351" s="10">
        <v>12</v>
      </c>
      <c r="I351" s="10">
        <v>1.5</v>
      </c>
      <c r="J351" s="10">
        <f t="shared" si="31"/>
        <v>0.4875</v>
      </c>
      <c r="K351" s="10"/>
      <c r="L351" s="10"/>
      <c r="M351" s="10"/>
      <c r="N351" s="10"/>
      <c r="O351" s="10"/>
      <c r="P351" s="12">
        <f>D351*E351/1000</f>
        <v>47.125</v>
      </c>
      <c r="Q351" s="10"/>
      <c r="R351" s="10"/>
      <c r="S351" s="10"/>
      <c r="T351" s="10"/>
      <c r="U351" s="10"/>
      <c r="V351" s="10"/>
      <c r="W351" s="10">
        <v>47</v>
      </c>
      <c r="X351" s="10">
        <f t="shared" si="29"/>
        <v>0.125</v>
      </c>
      <c r="Y351" s="10">
        <f t="shared" si="32"/>
        <v>9.425</v>
      </c>
    </row>
    <row r="352" spans="1:25" ht="12.75">
      <c r="A352" s="10"/>
      <c r="B352" s="10"/>
      <c r="C352" s="10" t="s">
        <v>55</v>
      </c>
      <c r="D352" s="10">
        <v>1334</v>
      </c>
      <c r="E352" s="10">
        <v>145</v>
      </c>
      <c r="F352" s="10">
        <v>45</v>
      </c>
      <c r="G352" s="10">
        <v>20</v>
      </c>
      <c r="H352" s="10">
        <v>12</v>
      </c>
      <c r="I352" s="10">
        <v>1.5</v>
      </c>
      <c r="J352" s="10">
        <f t="shared" si="31"/>
        <v>2.001</v>
      </c>
      <c r="K352" s="10"/>
      <c r="L352" s="10"/>
      <c r="M352" s="12">
        <f>E352*D352/1000</f>
        <v>193.43</v>
      </c>
      <c r="N352" s="10"/>
      <c r="O352" s="10"/>
      <c r="P352" s="10"/>
      <c r="Q352" s="10"/>
      <c r="R352" s="12"/>
      <c r="S352" s="10"/>
      <c r="T352" s="10"/>
      <c r="U352" s="10"/>
      <c r="V352" s="10"/>
      <c r="W352" s="10">
        <v>193.4</v>
      </c>
      <c r="X352" s="10">
        <f t="shared" si="29"/>
        <v>0.030000000000001137</v>
      </c>
      <c r="Y352" s="10">
        <f t="shared" si="32"/>
        <v>38.686</v>
      </c>
    </row>
    <row r="353" spans="1:25" ht="12.75">
      <c r="A353" s="10"/>
      <c r="B353" s="10" t="s">
        <v>56</v>
      </c>
      <c r="C353" s="10" t="s">
        <v>57</v>
      </c>
      <c r="D353" s="10">
        <v>650</v>
      </c>
      <c r="E353" s="10">
        <v>145</v>
      </c>
      <c r="F353" s="10">
        <v>45</v>
      </c>
      <c r="G353" s="10">
        <v>20</v>
      </c>
      <c r="H353" s="10">
        <v>12</v>
      </c>
      <c r="I353" s="10">
        <v>1.5</v>
      </c>
      <c r="J353" s="10">
        <f t="shared" si="31"/>
        <v>0.975</v>
      </c>
      <c r="K353" s="10"/>
      <c r="L353" s="10"/>
      <c r="M353" s="10"/>
      <c r="N353" s="10"/>
      <c r="O353" s="10"/>
      <c r="P353" s="10"/>
      <c r="Q353" s="10"/>
      <c r="R353" s="10">
        <f>E353*G353/1000</f>
        <v>2.9</v>
      </c>
      <c r="S353" s="10"/>
      <c r="T353" s="10"/>
      <c r="U353" s="10"/>
      <c r="V353" s="10"/>
      <c r="W353" s="10"/>
      <c r="X353" s="10">
        <f t="shared" si="29"/>
        <v>2.9</v>
      </c>
      <c r="Y353" s="10">
        <f t="shared" si="32"/>
        <v>18.85</v>
      </c>
    </row>
    <row r="354" spans="1:25" ht="12.75">
      <c r="A354" s="10"/>
      <c r="B354" s="10"/>
      <c r="C354" s="10" t="s">
        <v>58</v>
      </c>
      <c r="D354" s="10"/>
      <c r="E354" s="10">
        <v>145</v>
      </c>
      <c r="F354" s="10">
        <v>45</v>
      </c>
      <c r="G354" s="10">
        <v>10</v>
      </c>
      <c r="H354" s="10">
        <v>12</v>
      </c>
      <c r="I354" s="10">
        <v>1.5</v>
      </c>
      <c r="J354" s="10">
        <f t="shared" si="31"/>
        <v>0</v>
      </c>
      <c r="K354" s="10"/>
      <c r="L354" s="10"/>
      <c r="M354" s="10"/>
      <c r="N354" s="10"/>
      <c r="O354" s="10"/>
      <c r="P354" s="10"/>
      <c r="Q354" s="10"/>
      <c r="R354" s="10"/>
      <c r="S354" s="10"/>
      <c r="T354" s="10"/>
      <c r="U354" s="10"/>
      <c r="V354" s="10"/>
      <c r="W354" s="10"/>
      <c r="X354" s="10">
        <f t="shared" si="29"/>
        <v>0</v>
      </c>
      <c r="Y354" s="10">
        <f t="shared" si="32"/>
        <v>0</v>
      </c>
    </row>
    <row r="355" spans="1:25" ht="12.75">
      <c r="A355" s="10"/>
      <c r="B355" s="10"/>
      <c r="C355" s="10" t="s">
        <v>59</v>
      </c>
      <c r="D355" s="10">
        <v>200</v>
      </c>
      <c r="E355" s="10">
        <v>145</v>
      </c>
      <c r="F355" s="10">
        <v>45</v>
      </c>
      <c r="G355" s="10">
        <v>10</v>
      </c>
      <c r="H355" s="10">
        <v>12</v>
      </c>
      <c r="I355" s="10">
        <v>1.5</v>
      </c>
      <c r="J355" s="10">
        <f t="shared" si="31"/>
        <v>0.3</v>
      </c>
      <c r="K355" s="10"/>
      <c r="L355" s="10"/>
      <c r="M355" s="10"/>
      <c r="N355" s="10"/>
      <c r="O355" s="10"/>
      <c r="P355" s="10"/>
      <c r="Q355" s="10"/>
      <c r="R355" s="10">
        <f>E355*G355/1000</f>
        <v>1.45</v>
      </c>
      <c r="S355" s="10"/>
      <c r="T355" s="10"/>
      <c r="U355" s="10"/>
      <c r="V355" s="10"/>
      <c r="W355" s="10"/>
      <c r="X355" s="10">
        <f t="shared" si="29"/>
        <v>1.45</v>
      </c>
      <c r="Y355" s="10">
        <f t="shared" si="32"/>
        <v>5.8</v>
      </c>
    </row>
    <row r="356" spans="1:25" ht="12.75">
      <c r="A356" s="10"/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  <c r="S356" s="10"/>
      <c r="T356" s="10"/>
      <c r="U356" s="10"/>
      <c r="V356" s="10"/>
      <c r="W356" s="10"/>
      <c r="X356" s="10">
        <f>SUM(K356:V356)</f>
        <v>0</v>
      </c>
      <c r="Y356" s="10">
        <f t="shared" si="32"/>
        <v>0</v>
      </c>
    </row>
    <row r="357" spans="1:25" ht="12.75">
      <c r="A357" s="10"/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  <c r="S357" s="10"/>
      <c r="T357" s="10"/>
      <c r="U357" s="10"/>
      <c r="V357" s="10"/>
      <c r="W357" s="10"/>
      <c r="X357" s="10">
        <f>K357+L357+M357+N357+O357++Q357+R357+S357+T357+U357+V357</f>
        <v>0</v>
      </c>
      <c r="Y357" s="10">
        <f t="shared" si="32"/>
        <v>0</v>
      </c>
    </row>
    <row r="358" spans="1:25" ht="12.75">
      <c r="A358" s="10"/>
      <c r="B358" s="10"/>
      <c r="C358" s="10" t="s">
        <v>60</v>
      </c>
      <c r="D358" s="10"/>
      <c r="E358" s="10"/>
      <c r="F358" s="10"/>
      <c r="G358" s="10"/>
      <c r="H358" s="10"/>
      <c r="I358" s="10"/>
      <c r="J358" s="10"/>
      <c r="K358" s="10">
        <f aca="true" t="shared" si="33" ref="K358:Y358">SUM(K311:K357)</f>
        <v>146</v>
      </c>
      <c r="L358" s="10">
        <f t="shared" si="33"/>
        <v>251</v>
      </c>
      <c r="M358" s="10">
        <f t="shared" si="33"/>
        <v>292.43</v>
      </c>
      <c r="N358" s="10">
        <f t="shared" si="33"/>
        <v>111.05</v>
      </c>
      <c r="O358" s="10">
        <f t="shared" si="33"/>
        <v>30</v>
      </c>
      <c r="P358" s="10">
        <f t="shared" si="33"/>
        <v>196.5</v>
      </c>
      <c r="Q358" s="10">
        <f t="shared" si="33"/>
        <v>268</v>
      </c>
      <c r="R358" s="10">
        <f t="shared" si="33"/>
        <v>165.25</v>
      </c>
      <c r="S358" s="10">
        <f t="shared" si="33"/>
        <v>250</v>
      </c>
      <c r="T358" s="10">
        <f t="shared" si="33"/>
        <v>140</v>
      </c>
      <c r="U358" s="10">
        <f t="shared" si="33"/>
        <v>207.5</v>
      </c>
      <c r="V358" s="10">
        <f t="shared" si="33"/>
        <v>173</v>
      </c>
      <c r="W358" s="10">
        <f t="shared" si="33"/>
        <v>753.4499999999999</v>
      </c>
      <c r="X358" s="10">
        <f t="shared" si="33"/>
        <v>1477.2800000000002</v>
      </c>
      <c r="Y358" s="10">
        <f t="shared" si="33"/>
        <v>793.0859999999999</v>
      </c>
    </row>
    <row r="359" spans="1:25" ht="15.75">
      <c r="A359" s="10"/>
      <c r="B359" s="10"/>
      <c r="C359" s="10" t="s">
        <v>61</v>
      </c>
      <c r="D359" s="10"/>
      <c r="E359" s="30">
        <f>SUM(W358:Y358)</f>
        <v>3023.816</v>
      </c>
      <c r="F359" s="30"/>
      <c r="G359" s="10"/>
      <c r="H359" s="10"/>
      <c r="I359" s="10">
        <f>AVERAGE(I311:I357)</f>
        <v>3.2083333333333335</v>
      </c>
      <c r="J359" s="10">
        <f>SUM(J311:J357)</f>
        <v>380.151</v>
      </c>
      <c r="K359" s="10"/>
      <c r="L359" s="10"/>
      <c r="M359" s="10"/>
      <c r="N359" s="10"/>
      <c r="O359" s="10"/>
      <c r="P359" s="10"/>
      <c r="Q359" s="10"/>
      <c r="R359" s="10"/>
      <c r="S359" s="10"/>
      <c r="T359" s="10"/>
      <c r="U359" s="10"/>
      <c r="V359" s="10"/>
      <c r="W359" s="10"/>
      <c r="X359" s="10">
        <f>SUM(W358:X358)</f>
        <v>2230.73</v>
      </c>
      <c r="Y359" s="10"/>
    </row>
    <row r="360" spans="1:25" ht="15.75">
      <c r="A360" s="10"/>
      <c r="B360" s="10"/>
      <c r="C360" s="10" t="s">
        <v>62</v>
      </c>
      <c r="D360" s="10"/>
      <c r="E360" s="21"/>
      <c r="F360" s="22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  <c r="S360" s="10"/>
      <c r="T360" s="10"/>
      <c r="U360" s="10"/>
      <c r="V360" s="10"/>
      <c r="W360" s="10"/>
      <c r="X360" s="10">
        <f>SUM(K358:V358)</f>
        <v>2230.73</v>
      </c>
      <c r="Y360" s="10"/>
    </row>
    <row r="361" spans="1:25" ht="15.75">
      <c r="A361" s="10"/>
      <c r="B361" s="10"/>
      <c r="C361" s="10" t="s">
        <v>63</v>
      </c>
      <c r="D361" s="10"/>
      <c r="E361" s="21"/>
      <c r="F361" s="22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  <c r="S361" s="10"/>
      <c r="T361" s="10"/>
      <c r="U361" s="10"/>
      <c r="V361" s="10"/>
      <c r="W361" s="10"/>
      <c r="X361" s="10"/>
      <c r="Y361" s="10"/>
    </row>
    <row r="362" spans="1:25" ht="15.75">
      <c r="A362" s="10"/>
      <c r="B362" s="10"/>
      <c r="C362" s="10" t="s">
        <v>64</v>
      </c>
      <c r="D362" s="10"/>
      <c r="E362" s="21"/>
      <c r="F362" s="22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10"/>
    </row>
    <row r="363" spans="1:25" ht="12.75">
      <c r="A363" s="10"/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  <c r="S363" s="10"/>
      <c r="T363" s="10"/>
      <c r="U363" s="10"/>
      <c r="V363" s="10"/>
      <c r="W363" s="10"/>
      <c r="X363" s="10"/>
      <c r="Y363" s="10"/>
    </row>
    <row r="364" spans="1:25" ht="12.75">
      <c r="A364" s="10"/>
      <c r="B364" s="10"/>
      <c r="C364" s="10" t="s">
        <v>65</v>
      </c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  <c r="S364" s="10"/>
      <c r="T364" s="10" t="s">
        <v>66</v>
      </c>
      <c r="U364" s="10"/>
      <c r="V364" s="10"/>
      <c r="W364" s="10"/>
      <c r="X364" s="10"/>
      <c r="Y364" s="10"/>
    </row>
    <row r="367" spans="2:25" ht="18">
      <c r="B367" s="1" t="s">
        <v>0</v>
      </c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 t="s">
        <v>98</v>
      </c>
      <c r="R367" s="1"/>
      <c r="S367" s="1"/>
      <c r="T367" s="1"/>
      <c r="U367" s="1"/>
      <c r="V367" s="1"/>
      <c r="W367" s="1"/>
      <c r="X367" s="1"/>
      <c r="Y367" s="1"/>
    </row>
    <row r="368" ht="13.5" thickBot="1"/>
    <row r="369" spans="1:25" ht="13.5" thickBot="1">
      <c r="A369" s="31" t="s">
        <v>2</v>
      </c>
      <c r="B369" s="28" t="s">
        <v>3</v>
      </c>
      <c r="C369" s="32" t="s">
        <v>4</v>
      </c>
      <c r="D369" s="28" t="s">
        <v>5</v>
      </c>
      <c r="E369" s="33" t="s">
        <v>6</v>
      </c>
      <c r="F369" s="33"/>
      <c r="G369" s="28" t="s">
        <v>7</v>
      </c>
      <c r="H369" s="28"/>
      <c r="I369" s="27" t="s">
        <v>8</v>
      </c>
      <c r="J369" s="27"/>
      <c r="K369" s="28" t="s">
        <v>9</v>
      </c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9" t="s">
        <v>10</v>
      </c>
      <c r="X369" s="29"/>
      <c r="Y369" s="29"/>
    </row>
    <row r="370" spans="1:25" ht="26.25" thickBot="1">
      <c r="A370" s="31"/>
      <c r="B370" s="28"/>
      <c r="C370" s="32"/>
      <c r="D370" s="28"/>
      <c r="E370" s="4" t="s">
        <v>11</v>
      </c>
      <c r="F370" s="5" t="s">
        <v>12</v>
      </c>
      <c r="G370" s="4" t="s">
        <v>11</v>
      </c>
      <c r="H370" s="5" t="s">
        <v>12</v>
      </c>
      <c r="I370" s="3" t="s">
        <v>13</v>
      </c>
      <c r="J370" s="3" t="s">
        <v>14</v>
      </c>
      <c r="K370" s="6">
        <v>1</v>
      </c>
      <c r="L370" s="6">
        <v>2</v>
      </c>
      <c r="M370" s="6">
        <v>3</v>
      </c>
      <c r="N370" s="6">
        <v>4</v>
      </c>
      <c r="O370" s="6">
        <v>5</v>
      </c>
      <c r="P370" s="6">
        <v>6</v>
      </c>
      <c r="Q370" s="6">
        <v>7</v>
      </c>
      <c r="R370" s="7">
        <v>8</v>
      </c>
      <c r="S370" s="6">
        <v>9</v>
      </c>
      <c r="T370" s="7">
        <v>10</v>
      </c>
      <c r="U370" s="6">
        <v>11</v>
      </c>
      <c r="V370" s="6">
        <v>12</v>
      </c>
      <c r="W370" s="4" t="s">
        <v>11</v>
      </c>
      <c r="X370" s="5" t="s">
        <v>12</v>
      </c>
      <c r="Y370" s="4" t="s">
        <v>15</v>
      </c>
    </row>
    <row r="371" spans="1:25" ht="15.75">
      <c r="A371" s="8"/>
      <c r="B371" s="10"/>
      <c r="C371" s="9" t="s">
        <v>31</v>
      </c>
      <c r="D371" s="10"/>
      <c r="E371" s="10"/>
      <c r="F371" s="10"/>
      <c r="G371" s="10"/>
      <c r="H371" s="10"/>
      <c r="I371" s="10"/>
      <c r="J371" s="10">
        <f aca="true" t="shared" si="34" ref="J371:J406">I371*D371</f>
        <v>0</v>
      </c>
      <c r="K371" s="10"/>
      <c r="L371" s="10"/>
      <c r="M371" s="10"/>
      <c r="N371" s="10"/>
      <c r="O371" s="10"/>
      <c r="P371" s="10"/>
      <c r="Q371" s="10"/>
      <c r="R371" s="10"/>
      <c r="S371" s="10"/>
      <c r="T371" s="10"/>
      <c r="U371" s="10"/>
      <c r="V371" s="10"/>
      <c r="W371" s="10"/>
      <c r="X371" s="10">
        <f aca="true" t="shared" si="35" ref="X371:X415">SUM(K371:V371)-W371</f>
        <v>0</v>
      </c>
      <c r="Y371" s="10">
        <f aca="true" t="shared" si="36" ref="Y371:Y406">12*5*F371*D371/100</f>
        <v>0</v>
      </c>
    </row>
    <row r="372" spans="1:25" ht="12.75">
      <c r="A372" s="10" t="s">
        <v>17</v>
      </c>
      <c r="B372" s="10"/>
      <c r="C372" s="10" t="s">
        <v>32</v>
      </c>
      <c r="D372" s="10">
        <v>1</v>
      </c>
      <c r="E372" s="10">
        <v>250</v>
      </c>
      <c r="F372" s="10">
        <v>50</v>
      </c>
      <c r="G372" s="10">
        <v>10</v>
      </c>
      <c r="H372" s="10">
        <v>8</v>
      </c>
      <c r="I372" s="10">
        <v>9</v>
      </c>
      <c r="J372" s="10">
        <f t="shared" si="34"/>
        <v>9</v>
      </c>
      <c r="K372" s="10">
        <v>50</v>
      </c>
      <c r="L372" s="10"/>
      <c r="M372" s="10"/>
      <c r="N372" s="10"/>
      <c r="O372" s="10"/>
      <c r="P372" s="10"/>
      <c r="Q372" s="10"/>
      <c r="R372" s="10"/>
      <c r="S372" s="10"/>
      <c r="T372" s="10"/>
      <c r="U372" s="10"/>
      <c r="V372" s="10"/>
      <c r="W372" s="10"/>
      <c r="X372" s="10">
        <f t="shared" si="35"/>
        <v>50</v>
      </c>
      <c r="Y372" s="10">
        <f t="shared" si="36"/>
        <v>30</v>
      </c>
    </row>
    <row r="373" spans="1:25" ht="12.75">
      <c r="A373" s="10" t="s">
        <v>19</v>
      </c>
      <c r="B373" s="10" t="s">
        <v>20</v>
      </c>
      <c r="C373" s="10" t="s">
        <v>32</v>
      </c>
      <c r="D373" s="10">
        <v>1</v>
      </c>
      <c r="E373" s="10">
        <v>250</v>
      </c>
      <c r="F373" s="10">
        <v>50</v>
      </c>
      <c r="G373" s="10">
        <v>10</v>
      </c>
      <c r="H373" s="10">
        <v>8</v>
      </c>
      <c r="I373" s="10">
        <v>9</v>
      </c>
      <c r="J373" s="10">
        <f t="shared" si="34"/>
        <v>9</v>
      </c>
      <c r="K373" s="10"/>
      <c r="L373" s="10"/>
      <c r="M373" s="10"/>
      <c r="N373" s="10"/>
      <c r="O373" s="10"/>
      <c r="P373" s="10">
        <v>50</v>
      </c>
      <c r="Q373" s="10"/>
      <c r="R373" s="10"/>
      <c r="S373" s="12"/>
      <c r="T373" s="10"/>
      <c r="U373" s="10"/>
      <c r="V373" s="10"/>
      <c r="W373" s="10"/>
      <c r="X373" s="10">
        <f t="shared" si="35"/>
        <v>50</v>
      </c>
      <c r="Y373" s="10">
        <f t="shared" si="36"/>
        <v>30</v>
      </c>
    </row>
    <row r="374" spans="1:25" ht="15">
      <c r="A374" s="10"/>
      <c r="B374" s="10"/>
      <c r="C374" s="13" t="s">
        <v>33</v>
      </c>
      <c r="D374" s="10"/>
      <c r="E374" s="10"/>
      <c r="F374" s="10"/>
      <c r="G374" s="10"/>
      <c r="H374" s="10"/>
      <c r="I374" s="10"/>
      <c r="J374" s="10">
        <f t="shared" si="34"/>
        <v>0</v>
      </c>
      <c r="K374" s="10"/>
      <c r="L374" s="10"/>
      <c r="M374" s="10"/>
      <c r="N374" s="10"/>
      <c r="O374" s="10"/>
      <c r="P374" s="10"/>
      <c r="Q374" s="10"/>
      <c r="R374" s="10"/>
      <c r="S374" s="10"/>
      <c r="T374" s="10"/>
      <c r="U374" s="10"/>
      <c r="V374" s="10"/>
      <c r="W374" s="10"/>
      <c r="X374" s="10">
        <f t="shared" si="35"/>
        <v>0</v>
      </c>
      <c r="Y374" s="10">
        <f t="shared" si="36"/>
        <v>0</v>
      </c>
    </row>
    <row r="375" spans="1:25" ht="12.75">
      <c r="A375" s="10"/>
      <c r="B375" s="10"/>
      <c r="C375" s="10" t="s">
        <v>34</v>
      </c>
      <c r="D375" s="10">
        <v>14</v>
      </c>
      <c r="E375" s="10">
        <v>12</v>
      </c>
      <c r="F375" s="10">
        <v>3</v>
      </c>
      <c r="G375" s="10">
        <v>3</v>
      </c>
      <c r="H375" s="10">
        <v>1</v>
      </c>
      <c r="I375" s="10">
        <v>1.5</v>
      </c>
      <c r="J375" s="10">
        <f t="shared" si="34"/>
        <v>21</v>
      </c>
      <c r="K375" s="10">
        <v>12</v>
      </c>
      <c r="L375" s="10">
        <v>15</v>
      </c>
      <c r="M375" s="10">
        <v>15</v>
      </c>
      <c r="N375" s="10"/>
      <c r="O375" s="10"/>
      <c r="P375" s="10"/>
      <c r="Q375" s="10"/>
      <c r="R375" s="10"/>
      <c r="S375" s="10"/>
      <c r="T375" s="10">
        <v>14</v>
      </c>
      <c r="U375" s="10">
        <v>15</v>
      </c>
      <c r="V375" s="10">
        <v>15</v>
      </c>
      <c r="W375" s="10"/>
      <c r="X375" s="10">
        <f t="shared" si="35"/>
        <v>86</v>
      </c>
      <c r="Y375" s="10">
        <f t="shared" si="36"/>
        <v>25.2</v>
      </c>
    </row>
    <row r="376" spans="1:25" ht="15.75">
      <c r="A376" s="8"/>
      <c r="B376" s="10"/>
      <c r="C376" s="9" t="s">
        <v>35</v>
      </c>
      <c r="D376" s="8"/>
      <c r="E376" s="8"/>
      <c r="F376" s="8"/>
      <c r="G376" s="8"/>
      <c r="H376" s="8"/>
      <c r="I376" s="8"/>
      <c r="J376" s="10">
        <f t="shared" si="34"/>
        <v>0</v>
      </c>
      <c r="K376" s="10"/>
      <c r="L376" s="10"/>
      <c r="M376" s="10"/>
      <c r="N376" s="10"/>
      <c r="O376" s="10"/>
      <c r="P376" s="10"/>
      <c r="Q376" s="10"/>
      <c r="R376" s="10"/>
      <c r="S376" s="10"/>
      <c r="T376" s="10"/>
      <c r="U376" s="10"/>
      <c r="V376" s="10"/>
      <c r="W376" s="10"/>
      <c r="X376" s="10">
        <f t="shared" si="35"/>
        <v>0</v>
      </c>
      <c r="Y376" s="10">
        <f t="shared" si="36"/>
        <v>0</v>
      </c>
    </row>
    <row r="377" spans="1:25" ht="12.75">
      <c r="A377" s="10" t="s">
        <v>17</v>
      </c>
      <c r="B377" s="10"/>
      <c r="C377" s="10" t="s">
        <v>18</v>
      </c>
      <c r="D377" s="10">
        <v>1</v>
      </c>
      <c r="E377" s="10">
        <v>250</v>
      </c>
      <c r="F377" s="10">
        <v>50</v>
      </c>
      <c r="G377" s="10">
        <v>10</v>
      </c>
      <c r="H377" s="10">
        <v>8</v>
      </c>
      <c r="I377" s="10">
        <v>9</v>
      </c>
      <c r="J377" s="10">
        <f t="shared" si="34"/>
        <v>9</v>
      </c>
      <c r="K377" s="10"/>
      <c r="L377" s="10">
        <v>50</v>
      </c>
      <c r="M377" s="10"/>
      <c r="N377" s="10"/>
      <c r="O377" s="10"/>
      <c r="P377" s="10"/>
      <c r="Q377" s="10"/>
      <c r="R377" s="10"/>
      <c r="S377" s="10"/>
      <c r="T377" s="10"/>
      <c r="U377" s="10">
        <v>50</v>
      </c>
      <c r="V377" s="10"/>
      <c r="W377" s="10"/>
      <c r="X377" s="10">
        <f t="shared" si="35"/>
        <v>100</v>
      </c>
      <c r="Y377" s="10">
        <f t="shared" si="36"/>
        <v>30</v>
      </c>
    </row>
    <row r="378" spans="1:25" ht="12.75">
      <c r="A378" s="10" t="s">
        <v>19</v>
      </c>
      <c r="B378" s="10" t="s">
        <v>36</v>
      </c>
      <c r="C378" s="10" t="s">
        <v>18</v>
      </c>
      <c r="D378" s="10">
        <v>1</v>
      </c>
      <c r="E378" s="10">
        <v>250</v>
      </c>
      <c r="F378" s="10">
        <v>50</v>
      </c>
      <c r="G378" s="10">
        <v>10</v>
      </c>
      <c r="H378" s="10">
        <v>8</v>
      </c>
      <c r="I378" s="10">
        <v>9</v>
      </c>
      <c r="J378" s="10">
        <f t="shared" si="34"/>
        <v>9</v>
      </c>
      <c r="K378" s="10"/>
      <c r="L378" s="10"/>
      <c r="M378" s="10"/>
      <c r="N378" s="10">
        <v>50</v>
      </c>
      <c r="O378" s="10"/>
      <c r="P378" s="10"/>
      <c r="Q378" s="10"/>
      <c r="R378" s="10"/>
      <c r="S378" s="10"/>
      <c r="T378" s="10"/>
      <c r="U378" s="10"/>
      <c r="V378" s="10">
        <v>50</v>
      </c>
      <c r="W378" s="10"/>
      <c r="X378" s="10">
        <f t="shared" si="35"/>
        <v>100</v>
      </c>
      <c r="Y378" s="10">
        <f t="shared" si="36"/>
        <v>30</v>
      </c>
    </row>
    <row r="379" spans="1:25" ht="12.75">
      <c r="A379" s="10"/>
      <c r="B379" s="10"/>
      <c r="C379" s="10" t="s">
        <v>21</v>
      </c>
      <c r="D379" s="10">
        <v>8</v>
      </c>
      <c r="E379" s="10">
        <v>50</v>
      </c>
      <c r="F379" s="10">
        <v>15</v>
      </c>
      <c r="G379" s="10">
        <v>3</v>
      </c>
      <c r="H379" s="10">
        <v>8</v>
      </c>
      <c r="I379" s="10">
        <v>5</v>
      </c>
      <c r="J379" s="10">
        <f t="shared" si="34"/>
        <v>40</v>
      </c>
      <c r="K379" s="10"/>
      <c r="L379" s="10">
        <v>30</v>
      </c>
      <c r="M379" s="10">
        <v>30</v>
      </c>
      <c r="N379" s="10">
        <v>30</v>
      </c>
      <c r="O379" s="10">
        <v>30</v>
      </c>
      <c r="P379" s="10"/>
      <c r="Q379" s="10"/>
      <c r="R379" s="10"/>
      <c r="S379" s="10"/>
      <c r="T379" s="10">
        <v>30</v>
      </c>
      <c r="U379" s="10">
        <v>30</v>
      </c>
      <c r="V379" s="10">
        <v>30</v>
      </c>
      <c r="W379" s="10"/>
      <c r="X379" s="10">
        <f t="shared" si="35"/>
        <v>210</v>
      </c>
      <c r="Y379" s="10">
        <f t="shared" si="36"/>
        <v>72</v>
      </c>
    </row>
    <row r="380" spans="1:25" ht="12.75">
      <c r="A380" s="10"/>
      <c r="B380" s="10"/>
      <c r="C380" s="10" t="s">
        <v>22</v>
      </c>
      <c r="D380" s="10">
        <v>2</v>
      </c>
      <c r="E380" s="10">
        <v>10</v>
      </c>
      <c r="F380" s="10">
        <v>3</v>
      </c>
      <c r="G380" s="10">
        <v>3</v>
      </c>
      <c r="H380" s="10">
        <v>8</v>
      </c>
      <c r="I380" s="10">
        <v>5</v>
      </c>
      <c r="J380" s="10">
        <f t="shared" si="34"/>
        <v>10</v>
      </c>
      <c r="K380" s="10"/>
      <c r="L380" s="10"/>
      <c r="M380" s="10"/>
      <c r="N380" s="10"/>
      <c r="O380" s="10"/>
      <c r="P380" s="10"/>
      <c r="Q380" s="10">
        <v>6</v>
      </c>
      <c r="R380" s="10"/>
      <c r="S380" s="10"/>
      <c r="T380" s="10"/>
      <c r="U380" s="10"/>
      <c r="V380" s="10"/>
      <c r="W380" s="10"/>
      <c r="X380" s="10">
        <f t="shared" si="35"/>
        <v>6</v>
      </c>
      <c r="Y380" s="10">
        <f t="shared" si="36"/>
        <v>3.6</v>
      </c>
    </row>
    <row r="381" spans="1:25" ht="12.75">
      <c r="A381" s="10"/>
      <c r="B381" s="10"/>
      <c r="C381" s="10" t="s">
        <v>23</v>
      </c>
      <c r="D381" s="10">
        <v>32</v>
      </c>
      <c r="E381" s="10">
        <v>12</v>
      </c>
      <c r="F381" s="10">
        <v>3</v>
      </c>
      <c r="G381" s="10">
        <v>3</v>
      </c>
      <c r="H381" s="10">
        <v>8</v>
      </c>
      <c r="I381" s="10">
        <v>1.5</v>
      </c>
      <c r="J381" s="10">
        <f t="shared" si="34"/>
        <v>48</v>
      </c>
      <c r="K381" s="10">
        <v>18</v>
      </c>
      <c r="L381" s="10">
        <v>18</v>
      </c>
      <c r="M381" s="10">
        <v>18</v>
      </c>
      <c r="N381" s="10">
        <v>18</v>
      </c>
      <c r="O381" s="10"/>
      <c r="P381" s="10">
        <v>12</v>
      </c>
      <c r="Q381" s="10">
        <v>12</v>
      </c>
      <c r="R381" s="10"/>
      <c r="S381" s="10"/>
      <c r="T381" s="10">
        <v>18</v>
      </c>
      <c r="U381" s="10">
        <v>18</v>
      </c>
      <c r="V381" s="10">
        <v>18</v>
      </c>
      <c r="W381" s="10"/>
      <c r="X381" s="10">
        <f t="shared" si="35"/>
        <v>150</v>
      </c>
      <c r="Y381" s="10">
        <f t="shared" si="36"/>
        <v>57.6</v>
      </c>
    </row>
    <row r="382" spans="1:25" ht="12.75">
      <c r="A382" s="10"/>
      <c r="B382" s="10"/>
      <c r="C382" s="10" t="s">
        <v>24</v>
      </c>
      <c r="D382" s="10">
        <v>16</v>
      </c>
      <c r="E382" s="10">
        <v>8</v>
      </c>
      <c r="F382" s="10">
        <v>3</v>
      </c>
      <c r="G382" s="10">
        <v>5</v>
      </c>
      <c r="H382" s="10">
        <v>1</v>
      </c>
      <c r="I382" s="10">
        <v>1</v>
      </c>
      <c r="J382" s="10">
        <f t="shared" si="34"/>
        <v>16</v>
      </c>
      <c r="K382" s="10">
        <v>48</v>
      </c>
      <c r="L382" s="10"/>
      <c r="M382" s="10"/>
      <c r="N382" s="10"/>
      <c r="O382" s="10"/>
      <c r="P382" s="10"/>
      <c r="Q382" s="10"/>
      <c r="R382" s="10"/>
      <c r="S382" s="10"/>
      <c r="T382" s="10"/>
      <c r="U382" s="10"/>
      <c r="V382" s="10"/>
      <c r="W382" s="10"/>
      <c r="X382" s="10">
        <f t="shared" si="35"/>
        <v>48</v>
      </c>
      <c r="Y382" s="10">
        <f t="shared" si="36"/>
        <v>28.8</v>
      </c>
    </row>
    <row r="383" spans="1:25" ht="12.75">
      <c r="A383" s="10"/>
      <c r="B383" s="10"/>
      <c r="C383" s="10" t="s">
        <v>25</v>
      </c>
      <c r="D383" s="10">
        <v>2</v>
      </c>
      <c r="E383" s="10">
        <v>16</v>
      </c>
      <c r="F383" s="10">
        <v>6</v>
      </c>
      <c r="G383" s="10">
        <v>5</v>
      </c>
      <c r="H383" s="10">
        <v>1</v>
      </c>
      <c r="I383" s="10">
        <v>1</v>
      </c>
      <c r="J383" s="10">
        <f t="shared" si="34"/>
        <v>2</v>
      </c>
      <c r="K383" s="10">
        <v>18</v>
      </c>
      <c r="L383" s="10"/>
      <c r="M383" s="10"/>
      <c r="N383" s="10"/>
      <c r="O383" s="10"/>
      <c r="P383" s="10"/>
      <c r="Q383" s="10"/>
      <c r="R383" s="10"/>
      <c r="S383" s="10"/>
      <c r="T383" s="10"/>
      <c r="U383" s="10"/>
      <c r="V383" s="10"/>
      <c r="W383" s="10"/>
      <c r="X383" s="10">
        <f t="shared" si="35"/>
        <v>18</v>
      </c>
      <c r="Y383" s="10">
        <f t="shared" si="36"/>
        <v>7.2</v>
      </c>
    </row>
    <row r="384" spans="1:25" ht="15">
      <c r="A384" s="10"/>
      <c r="B384" s="10"/>
      <c r="C384" s="13" t="s">
        <v>37</v>
      </c>
      <c r="D384" s="10"/>
      <c r="E384" s="10"/>
      <c r="F384" s="10"/>
      <c r="G384" s="10"/>
      <c r="H384" s="10"/>
      <c r="I384" s="10"/>
      <c r="J384" s="10">
        <f t="shared" si="34"/>
        <v>0</v>
      </c>
      <c r="K384" s="10"/>
      <c r="L384" s="10"/>
      <c r="M384" s="10"/>
      <c r="N384" s="10"/>
      <c r="O384" s="10"/>
      <c r="P384" s="10"/>
      <c r="Q384" s="10"/>
      <c r="R384" s="10"/>
      <c r="S384" s="10"/>
      <c r="T384" s="10"/>
      <c r="U384" s="10"/>
      <c r="V384" s="10"/>
      <c r="W384" s="10"/>
      <c r="X384" s="10">
        <f t="shared" si="35"/>
        <v>0</v>
      </c>
      <c r="Y384" s="10">
        <f t="shared" si="36"/>
        <v>0</v>
      </c>
    </row>
    <row r="385" spans="1:25" ht="12.75">
      <c r="A385" s="10"/>
      <c r="B385" s="10"/>
      <c r="C385" s="10" t="s">
        <v>28</v>
      </c>
      <c r="D385" s="10">
        <v>2</v>
      </c>
      <c r="E385" s="10">
        <v>12</v>
      </c>
      <c r="F385" s="10">
        <v>3</v>
      </c>
      <c r="G385" s="10">
        <v>3</v>
      </c>
      <c r="H385" s="10">
        <v>1</v>
      </c>
      <c r="I385" s="10">
        <v>1.5</v>
      </c>
      <c r="J385" s="10">
        <f t="shared" si="34"/>
        <v>3</v>
      </c>
      <c r="K385" s="10"/>
      <c r="L385" s="10"/>
      <c r="M385" s="10"/>
      <c r="N385" s="10"/>
      <c r="O385" s="10"/>
      <c r="P385" s="10"/>
      <c r="Q385" s="10"/>
      <c r="R385" s="10">
        <v>6</v>
      </c>
      <c r="S385" s="10"/>
      <c r="T385" s="10"/>
      <c r="U385" s="10"/>
      <c r="V385" s="10"/>
      <c r="W385" s="10"/>
      <c r="X385" s="10">
        <f t="shared" si="35"/>
        <v>6</v>
      </c>
      <c r="Y385" s="10">
        <f t="shared" si="36"/>
        <v>3.6</v>
      </c>
    </row>
    <row r="386" spans="1:25" ht="12.75">
      <c r="A386" s="10"/>
      <c r="B386" s="10"/>
      <c r="C386" s="10" t="s">
        <v>29</v>
      </c>
      <c r="D386" s="10">
        <v>2</v>
      </c>
      <c r="E386" s="10">
        <v>12</v>
      </c>
      <c r="F386" s="10">
        <v>3</v>
      </c>
      <c r="G386" s="10">
        <v>3</v>
      </c>
      <c r="H386" s="10">
        <v>1</v>
      </c>
      <c r="I386" s="10">
        <v>0.5</v>
      </c>
      <c r="J386" s="10">
        <f t="shared" si="34"/>
        <v>1</v>
      </c>
      <c r="K386" s="10"/>
      <c r="L386" s="10"/>
      <c r="M386" s="10"/>
      <c r="N386" s="10"/>
      <c r="O386" s="10"/>
      <c r="P386" s="10"/>
      <c r="Q386" s="10"/>
      <c r="R386" s="10">
        <v>6</v>
      </c>
      <c r="S386" s="10"/>
      <c r="T386" s="10"/>
      <c r="U386" s="10"/>
      <c r="V386" s="10"/>
      <c r="W386" s="10"/>
      <c r="X386" s="10">
        <f t="shared" si="35"/>
        <v>6</v>
      </c>
      <c r="Y386" s="10">
        <f t="shared" si="36"/>
        <v>3.6</v>
      </c>
    </row>
    <row r="387" spans="1:25" ht="12.75">
      <c r="A387" s="10"/>
      <c r="B387" s="10"/>
      <c r="C387" s="10" t="s">
        <v>38</v>
      </c>
      <c r="D387" s="10">
        <v>13</v>
      </c>
      <c r="E387" s="10">
        <v>12</v>
      </c>
      <c r="F387" s="10">
        <v>3</v>
      </c>
      <c r="G387" s="10">
        <v>3</v>
      </c>
      <c r="H387" s="10">
        <v>1</v>
      </c>
      <c r="I387" s="10">
        <v>1.5</v>
      </c>
      <c r="J387" s="10">
        <f t="shared" si="34"/>
        <v>19.5</v>
      </c>
      <c r="K387" s="10"/>
      <c r="L387" s="10"/>
      <c r="M387" s="10"/>
      <c r="N387" s="10"/>
      <c r="O387" s="10"/>
      <c r="P387" s="10"/>
      <c r="Q387" s="10"/>
      <c r="R387" s="10">
        <v>39</v>
      </c>
      <c r="S387" s="10"/>
      <c r="T387" s="10"/>
      <c r="U387" s="10"/>
      <c r="V387" s="10"/>
      <c r="W387" s="10"/>
      <c r="X387" s="10">
        <f t="shared" si="35"/>
        <v>39</v>
      </c>
      <c r="Y387" s="10">
        <f t="shared" si="36"/>
        <v>23.4</v>
      </c>
    </row>
    <row r="388" spans="1:25" ht="15.75">
      <c r="A388" s="8"/>
      <c r="B388" s="10"/>
      <c r="C388" s="9" t="s">
        <v>39</v>
      </c>
      <c r="D388" s="10"/>
      <c r="E388" s="10"/>
      <c r="F388" s="10"/>
      <c r="G388" s="10"/>
      <c r="H388" s="10"/>
      <c r="I388" s="10"/>
      <c r="J388" s="10">
        <f t="shared" si="34"/>
        <v>0</v>
      </c>
      <c r="K388" s="10"/>
      <c r="L388" s="10"/>
      <c r="M388" s="10"/>
      <c r="N388" s="10"/>
      <c r="O388" s="10"/>
      <c r="P388" s="10"/>
      <c r="Q388" s="10"/>
      <c r="R388" s="10"/>
      <c r="S388" s="10"/>
      <c r="T388" s="10"/>
      <c r="U388" s="10"/>
      <c r="V388" s="10"/>
      <c r="W388" s="10"/>
      <c r="X388" s="10">
        <f t="shared" si="35"/>
        <v>0</v>
      </c>
      <c r="Y388" s="10">
        <f t="shared" si="36"/>
        <v>0</v>
      </c>
    </row>
    <row r="389" spans="1:25" ht="12.75">
      <c r="A389" s="10" t="s">
        <v>17</v>
      </c>
      <c r="B389" s="10" t="s">
        <v>20</v>
      </c>
      <c r="C389" s="10" t="s">
        <v>40</v>
      </c>
      <c r="D389" s="10">
        <v>1</v>
      </c>
      <c r="E389" s="10">
        <v>250</v>
      </c>
      <c r="F389" s="10">
        <v>50</v>
      </c>
      <c r="G389" s="10">
        <v>10</v>
      </c>
      <c r="H389" s="10">
        <v>8</v>
      </c>
      <c r="I389" s="10">
        <v>9</v>
      </c>
      <c r="J389" s="10">
        <f t="shared" si="34"/>
        <v>9</v>
      </c>
      <c r="K389" s="10"/>
      <c r="L389" s="10"/>
      <c r="M389" s="10"/>
      <c r="N389" s="10"/>
      <c r="O389" s="10"/>
      <c r="P389" s="10"/>
      <c r="Q389" s="12">
        <v>250</v>
      </c>
      <c r="R389" s="10"/>
      <c r="S389" s="10"/>
      <c r="T389" s="10"/>
      <c r="U389" s="10"/>
      <c r="V389" s="10"/>
      <c r="W389" s="10">
        <v>250</v>
      </c>
      <c r="X389" s="10">
        <f t="shared" si="35"/>
        <v>0</v>
      </c>
      <c r="Y389" s="10">
        <f t="shared" si="36"/>
        <v>30</v>
      </c>
    </row>
    <row r="390" spans="1:25" ht="15">
      <c r="A390" s="10"/>
      <c r="B390" s="10"/>
      <c r="C390" s="13" t="s">
        <v>41</v>
      </c>
      <c r="D390" s="10"/>
      <c r="E390" s="10"/>
      <c r="F390" s="10"/>
      <c r="G390" s="10"/>
      <c r="H390" s="10"/>
      <c r="I390" s="10"/>
      <c r="J390" s="10">
        <f t="shared" si="34"/>
        <v>0</v>
      </c>
      <c r="K390" s="10"/>
      <c r="L390" s="10"/>
      <c r="M390" s="10"/>
      <c r="N390" s="10"/>
      <c r="O390" s="10"/>
      <c r="P390" s="10"/>
      <c r="Q390" s="10"/>
      <c r="R390" s="10"/>
      <c r="S390" s="10"/>
      <c r="T390" s="10"/>
      <c r="U390" s="10"/>
      <c r="V390" s="10"/>
      <c r="W390" s="10"/>
      <c r="X390" s="10">
        <f t="shared" si="35"/>
        <v>0</v>
      </c>
      <c r="Y390" s="10">
        <f t="shared" si="36"/>
        <v>0</v>
      </c>
    </row>
    <row r="391" spans="1:25" ht="12.75">
      <c r="A391" s="10"/>
      <c r="B391" s="10"/>
      <c r="C391" s="10" t="s">
        <v>28</v>
      </c>
      <c r="D391" s="10">
        <v>19</v>
      </c>
      <c r="E391" s="10">
        <v>12</v>
      </c>
      <c r="F391" s="10">
        <v>3</v>
      </c>
      <c r="G391" s="10">
        <v>3</v>
      </c>
      <c r="H391" s="10">
        <v>1</v>
      </c>
      <c r="I391" s="10">
        <v>1.5</v>
      </c>
      <c r="J391" s="10">
        <f t="shared" si="34"/>
        <v>28.5</v>
      </c>
      <c r="K391" s="10"/>
      <c r="L391" s="10"/>
      <c r="M391" s="10"/>
      <c r="N391" s="10"/>
      <c r="O391" s="10"/>
      <c r="P391" s="10">
        <v>27</v>
      </c>
      <c r="Q391" s="10"/>
      <c r="R391" s="10">
        <v>30</v>
      </c>
      <c r="S391" s="10"/>
      <c r="T391" s="10"/>
      <c r="U391" s="10"/>
      <c r="V391" s="10"/>
      <c r="W391" s="10"/>
      <c r="X391" s="10">
        <f t="shared" si="35"/>
        <v>57</v>
      </c>
      <c r="Y391" s="10">
        <f t="shared" si="36"/>
        <v>34.2</v>
      </c>
    </row>
    <row r="392" spans="1:25" ht="12.75">
      <c r="A392" s="10"/>
      <c r="B392" s="10"/>
      <c r="C392" s="10" t="s">
        <v>29</v>
      </c>
      <c r="D392" s="10">
        <v>19</v>
      </c>
      <c r="E392" s="10">
        <v>12</v>
      </c>
      <c r="F392" s="10">
        <v>3</v>
      </c>
      <c r="G392" s="10">
        <v>3</v>
      </c>
      <c r="H392" s="10">
        <v>1</v>
      </c>
      <c r="I392" s="10">
        <v>0.5</v>
      </c>
      <c r="J392" s="10">
        <f t="shared" si="34"/>
        <v>9.5</v>
      </c>
      <c r="K392" s="10"/>
      <c r="L392" s="10"/>
      <c r="M392" s="10"/>
      <c r="N392" s="10"/>
      <c r="O392" s="10"/>
      <c r="P392" s="10">
        <v>30</v>
      </c>
      <c r="Q392" s="10"/>
      <c r="R392" s="10">
        <v>27</v>
      </c>
      <c r="S392" s="10"/>
      <c r="T392" s="10"/>
      <c r="U392" s="10"/>
      <c r="V392" s="10"/>
      <c r="W392" s="10"/>
      <c r="X392" s="10">
        <f t="shared" si="35"/>
        <v>57</v>
      </c>
      <c r="Y392" s="10">
        <f t="shared" si="36"/>
        <v>34.2</v>
      </c>
    </row>
    <row r="393" spans="1:25" ht="15.75">
      <c r="A393" s="8"/>
      <c r="B393" s="8"/>
      <c r="C393" s="9" t="s">
        <v>42</v>
      </c>
      <c r="D393" s="8"/>
      <c r="E393" s="8"/>
      <c r="F393" s="8"/>
      <c r="G393" s="8"/>
      <c r="H393" s="8"/>
      <c r="I393" s="8"/>
      <c r="J393" s="10">
        <f t="shared" si="34"/>
        <v>0</v>
      </c>
      <c r="K393" s="8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W393" s="10"/>
      <c r="X393" s="10">
        <f t="shared" si="35"/>
        <v>0</v>
      </c>
      <c r="Y393" s="10">
        <f t="shared" si="36"/>
        <v>0</v>
      </c>
    </row>
    <row r="394" spans="1:25" ht="12.75">
      <c r="A394" s="10" t="s">
        <v>17</v>
      </c>
      <c r="B394" s="11"/>
      <c r="C394" s="10" t="s">
        <v>18</v>
      </c>
      <c r="D394" s="10">
        <v>1</v>
      </c>
      <c r="E394" s="10">
        <v>250</v>
      </c>
      <c r="F394" s="10">
        <v>50</v>
      </c>
      <c r="G394" s="10">
        <v>10</v>
      </c>
      <c r="H394" s="10">
        <v>8</v>
      </c>
      <c r="I394" s="10">
        <v>9</v>
      </c>
      <c r="J394" s="10">
        <f t="shared" si="34"/>
        <v>9</v>
      </c>
      <c r="K394" s="11"/>
      <c r="L394" s="10"/>
      <c r="M394" s="10"/>
      <c r="N394" s="10"/>
      <c r="O394" s="10"/>
      <c r="P394" s="10"/>
      <c r="Q394" s="10"/>
      <c r="R394" s="10">
        <v>50</v>
      </c>
      <c r="S394" s="10"/>
      <c r="T394" s="10"/>
      <c r="U394" s="10"/>
      <c r="V394" s="10"/>
      <c r="W394" s="10"/>
      <c r="X394" s="10">
        <f t="shared" si="35"/>
        <v>50</v>
      </c>
      <c r="Y394" s="10">
        <f t="shared" si="36"/>
        <v>30</v>
      </c>
    </row>
    <row r="395" spans="1:25" ht="12.75">
      <c r="A395" s="10" t="s">
        <v>19</v>
      </c>
      <c r="B395" s="10" t="s">
        <v>20</v>
      </c>
      <c r="C395" s="10" t="s">
        <v>18</v>
      </c>
      <c r="D395" s="10">
        <v>1</v>
      </c>
      <c r="E395" s="10">
        <v>250</v>
      </c>
      <c r="F395" s="10">
        <v>50</v>
      </c>
      <c r="G395" s="10">
        <v>10</v>
      </c>
      <c r="H395" s="10">
        <v>8</v>
      </c>
      <c r="I395" s="10">
        <v>9</v>
      </c>
      <c r="J395" s="10">
        <f t="shared" si="34"/>
        <v>9</v>
      </c>
      <c r="K395" s="10"/>
      <c r="L395" s="10"/>
      <c r="M395" s="10"/>
      <c r="N395" s="10"/>
      <c r="O395" s="10"/>
      <c r="P395" s="10"/>
      <c r="Q395" s="10"/>
      <c r="R395" s="10"/>
      <c r="S395" s="12">
        <v>250</v>
      </c>
      <c r="T395" s="10"/>
      <c r="U395" s="10"/>
      <c r="V395" s="12"/>
      <c r="W395" s="10">
        <v>250</v>
      </c>
      <c r="X395" s="10">
        <f t="shared" si="35"/>
        <v>0</v>
      </c>
      <c r="Y395" s="10">
        <f t="shared" si="36"/>
        <v>30</v>
      </c>
    </row>
    <row r="396" spans="1:25" ht="12.75">
      <c r="A396" s="10"/>
      <c r="B396" s="10"/>
      <c r="C396" s="10" t="s">
        <v>43</v>
      </c>
      <c r="D396" s="10">
        <v>5</v>
      </c>
      <c r="E396" s="10">
        <v>50</v>
      </c>
      <c r="F396" s="10">
        <v>15</v>
      </c>
      <c r="G396" s="10">
        <v>3</v>
      </c>
      <c r="H396" s="10">
        <v>8</v>
      </c>
      <c r="I396" s="10">
        <v>5</v>
      </c>
      <c r="J396" s="10">
        <f t="shared" si="34"/>
        <v>25</v>
      </c>
      <c r="K396" s="10"/>
      <c r="L396" s="10">
        <v>75</v>
      </c>
      <c r="M396" s="10"/>
      <c r="N396" s="10"/>
      <c r="O396" s="10"/>
      <c r="P396" s="10"/>
      <c r="Q396" s="10"/>
      <c r="R396" s="10"/>
      <c r="S396" s="10"/>
      <c r="T396" s="10">
        <v>75</v>
      </c>
      <c r="U396" s="10"/>
      <c r="V396" s="10"/>
      <c r="W396" s="10"/>
      <c r="X396" s="10">
        <f t="shared" si="35"/>
        <v>150</v>
      </c>
      <c r="Y396" s="10">
        <f t="shared" si="36"/>
        <v>45</v>
      </c>
    </row>
    <row r="397" spans="1:25" ht="12.75">
      <c r="A397" s="10"/>
      <c r="B397" s="10"/>
      <c r="C397" s="10" t="s">
        <v>22</v>
      </c>
      <c r="D397" s="10">
        <v>1</v>
      </c>
      <c r="E397" s="10">
        <v>10</v>
      </c>
      <c r="F397" s="10">
        <v>3</v>
      </c>
      <c r="G397" s="10">
        <v>3</v>
      </c>
      <c r="H397" s="10">
        <v>8</v>
      </c>
      <c r="I397" s="10">
        <v>5</v>
      </c>
      <c r="J397" s="10">
        <f t="shared" si="34"/>
        <v>5</v>
      </c>
      <c r="K397" s="10"/>
      <c r="L397" s="10">
        <v>3</v>
      </c>
      <c r="M397" s="10"/>
      <c r="N397" s="10"/>
      <c r="O397" s="10"/>
      <c r="P397" s="10"/>
      <c r="Q397" s="10"/>
      <c r="R397" s="10"/>
      <c r="S397" s="10"/>
      <c r="T397" s="10">
        <v>3</v>
      </c>
      <c r="U397" s="10"/>
      <c r="V397" s="10"/>
      <c r="W397" s="10"/>
      <c r="X397" s="10">
        <f t="shared" si="35"/>
        <v>6</v>
      </c>
      <c r="Y397" s="10">
        <f t="shared" si="36"/>
        <v>1.8</v>
      </c>
    </row>
    <row r="398" spans="1:25" ht="12.75">
      <c r="A398" s="10"/>
      <c r="B398" s="10"/>
      <c r="C398" s="10" t="s">
        <v>23</v>
      </c>
      <c r="D398" s="10">
        <v>20</v>
      </c>
      <c r="E398" s="10">
        <v>12</v>
      </c>
      <c r="F398" s="10">
        <v>3</v>
      </c>
      <c r="G398" s="10">
        <v>3</v>
      </c>
      <c r="H398" s="10">
        <v>8</v>
      </c>
      <c r="I398" s="10">
        <v>1.5</v>
      </c>
      <c r="J398" s="10">
        <f t="shared" si="34"/>
        <v>30</v>
      </c>
      <c r="K398" s="10"/>
      <c r="L398" s="10">
        <v>60</v>
      </c>
      <c r="M398" s="10"/>
      <c r="N398" s="10"/>
      <c r="O398" s="10"/>
      <c r="P398" s="10"/>
      <c r="Q398" s="10"/>
      <c r="R398" s="10"/>
      <c r="S398" s="10"/>
      <c r="T398" s="10"/>
      <c r="U398" s="10"/>
      <c r="V398" s="10">
        <v>60</v>
      </c>
      <c r="W398" s="10"/>
      <c r="X398" s="10">
        <f t="shared" si="35"/>
        <v>120</v>
      </c>
      <c r="Y398" s="10">
        <f t="shared" si="36"/>
        <v>36</v>
      </c>
    </row>
    <row r="399" spans="1:25" ht="12.75">
      <c r="A399" s="10"/>
      <c r="B399" s="10"/>
      <c r="C399" s="10" t="s">
        <v>24</v>
      </c>
      <c r="D399" s="10">
        <v>10</v>
      </c>
      <c r="E399" s="10">
        <v>8</v>
      </c>
      <c r="F399" s="10">
        <v>3</v>
      </c>
      <c r="G399" s="10">
        <v>5</v>
      </c>
      <c r="H399" s="10">
        <v>1</v>
      </c>
      <c r="I399" s="10">
        <v>1</v>
      </c>
      <c r="J399" s="10">
        <f t="shared" si="34"/>
        <v>10</v>
      </c>
      <c r="K399" s="10"/>
      <c r="L399" s="10"/>
      <c r="M399" s="10">
        <v>30</v>
      </c>
      <c r="N399" s="10"/>
      <c r="O399" s="10"/>
      <c r="P399" s="10"/>
      <c r="Q399" s="10"/>
      <c r="R399" s="10"/>
      <c r="S399" s="10"/>
      <c r="T399" s="10"/>
      <c r="U399" s="10"/>
      <c r="V399" s="10"/>
      <c r="W399" s="10"/>
      <c r="X399" s="10">
        <f t="shared" si="35"/>
        <v>30</v>
      </c>
      <c r="Y399" s="10">
        <f t="shared" si="36"/>
        <v>18</v>
      </c>
    </row>
    <row r="400" spans="1:25" ht="12.75">
      <c r="A400" s="10"/>
      <c r="B400" s="10"/>
      <c r="C400" s="10" t="s">
        <v>25</v>
      </c>
      <c r="D400" s="10">
        <v>1</v>
      </c>
      <c r="E400" s="10">
        <v>16</v>
      </c>
      <c r="F400" s="10">
        <v>6</v>
      </c>
      <c r="G400" s="10">
        <v>5</v>
      </c>
      <c r="H400" s="10">
        <v>1</v>
      </c>
      <c r="I400" s="10">
        <v>1</v>
      </c>
      <c r="J400" s="10">
        <f t="shared" si="34"/>
        <v>1</v>
      </c>
      <c r="K400" s="10"/>
      <c r="L400" s="10"/>
      <c r="M400" s="10">
        <v>6</v>
      </c>
      <c r="N400" s="10"/>
      <c r="O400" s="10"/>
      <c r="P400" s="10"/>
      <c r="Q400" s="10"/>
      <c r="R400" s="10"/>
      <c r="S400" s="10"/>
      <c r="T400" s="10"/>
      <c r="U400" s="10"/>
      <c r="V400" s="10"/>
      <c r="W400" s="10"/>
      <c r="X400" s="10">
        <f t="shared" si="35"/>
        <v>6</v>
      </c>
      <c r="Y400" s="10">
        <f t="shared" si="36"/>
        <v>3.6</v>
      </c>
    </row>
    <row r="401" spans="1:25" ht="15">
      <c r="A401" s="10"/>
      <c r="B401" s="10"/>
      <c r="C401" s="13" t="s">
        <v>44</v>
      </c>
      <c r="D401" s="10"/>
      <c r="E401" s="10"/>
      <c r="F401" s="10"/>
      <c r="G401" s="10"/>
      <c r="H401" s="10"/>
      <c r="I401" s="10"/>
      <c r="J401" s="10">
        <f t="shared" si="34"/>
        <v>0</v>
      </c>
      <c r="K401" s="10"/>
      <c r="L401" s="10"/>
      <c r="M401" s="10"/>
      <c r="N401" s="10"/>
      <c r="O401" s="10"/>
      <c r="P401" s="10"/>
      <c r="Q401" s="10"/>
      <c r="R401" s="10"/>
      <c r="S401" s="10"/>
      <c r="T401" s="10"/>
      <c r="U401" s="10"/>
      <c r="V401" s="10"/>
      <c r="W401" s="10"/>
      <c r="X401" s="10">
        <f t="shared" si="35"/>
        <v>0</v>
      </c>
      <c r="Y401" s="10">
        <f t="shared" si="36"/>
        <v>0</v>
      </c>
    </row>
    <row r="402" spans="1:25" ht="12.75">
      <c r="A402" s="10"/>
      <c r="B402" s="10"/>
      <c r="C402" s="10" t="s">
        <v>28</v>
      </c>
      <c r="D402" s="10">
        <v>10</v>
      </c>
      <c r="E402" s="10">
        <v>12</v>
      </c>
      <c r="F402" s="10">
        <v>3</v>
      </c>
      <c r="G402" s="10">
        <v>3</v>
      </c>
      <c r="H402" s="10">
        <v>1</v>
      </c>
      <c r="I402" s="10">
        <v>1.5</v>
      </c>
      <c r="J402" s="10">
        <f t="shared" si="34"/>
        <v>15</v>
      </c>
      <c r="K402" s="10"/>
      <c r="L402" s="10"/>
      <c r="M402" s="10"/>
      <c r="N402" s="10"/>
      <c r="O402" s="10"/>
      <c r="P402" s="10"/>
      <c r="Q402" s="10"/>
      <c r="R402" s="10"/>
      <c r="S402" s="10"/>
      <c r="T402" s="10"/>
      <c r="U402" s="10">
        <v>30</v>
      </c>
      <c r="V402" s="10"/>
      <c r="W402" s="10"/>
      <c r="X402" s="10">
        <f t="shared" si="35"/>
        <v>30</v>
      </c>
      <c r="Y402" s="10">
        <f t="shared" si="36"/>
        <v>18</v>
      </c>
    </row>
    <row r="403" spans="1:25" ht="12.75">
      <c r="A403" s="10"/>
      <c r="B403" s="10"/>
      <c r="C403" s="10" t="s">
        <v>29</v>
      </c>
      <c r="D403" s="10">
        <v>1</v>
      </c>
      <c r="E403" s="10">
        <v>12</v>
      </c>
      <c r="F403" s="10">
        <v>3</v>
      </c>
      <c r="G403" s="10">
        <v>3</v>
      </c>
      <c r="H403" s="10">
        <v>1</v>
      </c>
      <c r="I403" s="10">
        <v>0.5</v>
      </c>
      <c r="J403" s="10">
        <f t="shared" si="34"/>
        <v>0.5</v>
      </c>
      <c r="K403" s="10"/>
      <c r="L403" s="10"/>
      <c r="M403" s="10"/>
      <c r="N403" s="10"/>
      <c r="O403" s="10"/>
      <c r="P403" s="10"/>
      <c r="Q403" s="10"/>
      <c r="R403" s="10"/>
      <c r="S403" s="10"/>
      <c r="T403" s="10"/>
      <c r="U403" s="10">
        <v>3</v>
      </c>
      <c r="V403" s="10"/>
      <c r="W403" s="10"/>
      <c r="X403" s="10">
        <f t="shared" si="35"/>
        <v>3</v>
      </c>
      <c r="Y403" s="10">
        <f t="shared" si="36"/>
        <v>1.8</v>
      </c>
    </row>
    <row r="404" spans="1:25" ht="12.75">
      <c r="A404" s="10"/>
      <c r="B404" s="10"/>
      <c r="C404" s="10" t="s">
        <v>45</v>
      </c>
      <c r="D404" s="10">
        <v>7</v>
      </c>
      <c r="E404" s="10">
        <v>19</v>
      </c>
      <c r="F404" s="10">
        <v>4.5</v>
      </c>
      <c r="G404" s="10">
        <v>3</v>
      </c>
      <c r="H404" s="10">
        <v>1</v>
      </c>
      <c r="I404" s="10">
        <v>1.5</v>
      </c>
      <c r="J404" s="10">
        <f t="shared" si="34"/>
        <v>10.5</v>
      </c>
      <c r="K404" s="10"/>
      <c r="L404" s="10"/>
      <c r="M404" s="10"/>
      <c r="N404" s="10"/>
      <c r="O404" s="10"/>
      <c r="P404" s="10"/>
      <c r="Q404" s="10"/>
      <c r="R404" s="10"/>
      <c r="S404" s="10"/>
      <c r="T404" s="10"/>
      <c r="U404" s="10">
        <v>31.5</v>
      </c>
      <c r="V404" s="10"/>
      <c r="W404" s="10"/>
      <c r="X404" s="10">
        <f t="shared" si="35"/>
        <v>31.5</v>
      </c>
      <c r="Y404" s="10">
        <f t="shared" si="36"/>
        <v>18.9</v>
      </c>
    </row>
    <row r="405" spans="1:25" ht="12.75">
      <c r="A405" s="10"/>
      <c r="B405" s="10"/>
      <c r="C405" s="10" t="s">
        <v>34</v>
      </c>
      <c r="D405" s="10">
        <v>10</v>
      </c>
      <c r="E405" s="10">
        <v>12</v>
      </c>
      <c r="F405" s="10">
        <v>3</v>
      </c>
      <c r="G405" s="10">
        <v>3</v>
      </c>
      <c r="H405" s="10">
        <v>1</v>
      </c>
      <c r="I405" s="10">
        <v>1.5</v>
      </c>
      <c r="J405" s="10">
        <f t="shared" si="34"/>
        <v>15</v>
      </c>
      <c r="K405" s="10"/>
      <c r="L405" s="10"/>
      <c r="M405" s="10"/>
      <c r="N405" s="10"/>
      <c r="O405" s="10"/>
      <c r="P405" s="10"/>
      <c r="Q405" s="10"/>
      <c r="R405" s="10"/>
      <c r="S405" s="10"/>
      <c r="T405" s="10"/>
      <c r="U405" s="10">
        <v>30</v>
      </c>
      <c r="V405" s="10"/>
      <c r="W405" s="10"/>
      <c r="X405" s="10">
        <f t="shared" si="35"/>
        <v>30</v>
      </c>
      <c r="Y405" s="10">
        <f t="shared" si="36"/>
        <v>18</v>
      </c>
    </row>
    <row r="406" spans="1:25" ht="15">
      <c r="A406" s="10"/>
      <c r="B406" s="10"/>
      <c r="C406" s="13" t="s">
        <v>46</v>
      </c>
      <c r="D406" s="10"/>
      <c r="E406" s="10"/>
      <c r="F406" s="10"/>
      <c r="G406" s="10"/>
      <c r="H406" s="10"/>
      <c r="I406" s="10"/>
      <c r="J406" s="10">
        <f t="shared" si="34"/>
        <v>0</v>
      </c>
      <c r="K406" s="10"/>
      <c r="L406" s="10"/>
      <c r="M406" s="10"/>
      <c r="N406" s="10"/>
      <c r="O406" s="10"/>
      <c r="P406" s="10"/>
      <c r="Q406" s="10"/>
      <c r="R406" s="10"/>
      <c r="S406" s="10"/>
      <c r="T406" s="10"/>
      <c r="U406" s="10"/>
      <c r="V406" s="10"/>
      <c r="W406" s="10"/>
      <c r="X406" s="10">
        <f t="shared" si="35"/>
        <v>0</v>
      </c>
      <c r="Y406" s="10">
        <f t="shared" si="36"/>
        <v>0</v>
      </c>
    </row>
    <row r="407" spans="1:25" ht="12.75">
      <c r="A407" s="10"/>
      <c r="B407" s="10"/>
      <c r="C407" s="10" t="s">
        <v>50</v>
      </c>
      <c r="D407" s="10">
        <v>585</v>
      </c>
      <c r="E407" s="10">
        <v>145</v>
      </c>
      <c r="F407" s="10">
        <v>45</v>
      </c>
      <c r="G407" s="10">
        <v>20</v>
      </c>
      <c r="H407" s="10">
        <v>12</v>
      </c>
      <c r="I407" s="10">
        <v>1.5</v>
      </c>
      <c r="J407" s="10">
        <f aca="true" t="shared" si="37" ref="J407:J415">I407*D407/1000</f>
        <v>0.8775</v>
      </c>
      <c r="K407" s="10"/>
      <c r="L407" s="10"/>
      <c r="M407" s="10"/>
      <c r="N407" s="10"/>
      <c r="O407" s="10"/>
      <c r="P407" s="10">
        <f>D407*F407/1000</f>
        <v>26.325</v>
      </c>
      <c r="Q407" s="10"/>
      <c r="R407" s="10"/>
      <c r="S407" s="10"/>
      <c r="T407" s="10"/>
      <c r="U407" s="10"/>
      <c r="V407" s="10"/>
      <c r="W407" s="10"/>
      <c r="X407" s="10">
        <f t="shared" si="35"/>
        <v>26.325</v>
      </c>
      <c r="Y407" s="10">
        <f aca="true" t="shared" si="38" ref="Y407:Y417">4*5*E407*D407/100/1000</f>
        <v>16.965</v>
      </c>
    </row>
    <row r="408" spans="1:25" ht="12.75">
      <c r="A408" s="10"/>
      <c r="B408" s="10"/>
      <c r="C408" s="10" t="s">
        <v>51</v>
      </c>
      <c r="D408" s="10">
        <v>90</v>
      </c>
      <c r="E408" s="10">
        <v>145</v>
      </c>
      <c r="F408" s="10">
        <v>45</v>
      </c>
      <c r="G408" s="10">
        <v>20</v>
      </c>
      <c r="H408" s="10">
        <v>12</v>
      </c>
      <c r="I408" s="10">
        <v>1.5</v>
      </c>
      <c r="J408" s="10">
        <f t="shared" si="37"/>
        <v>0.135</v>
      </c>
      <c r="K408" s="10"/>
      <c r="L408" s="10"/>
      <c r="M408" s="10"/>
      <c r="N408" s="12">
        <f>D408*E408/1000</f>
        <v>13.05</v>
      </c>
      <c r="O408" s="10"/>
      <c r="P408" s="10"/>
      <c r="Q408" s="10"/>
      <c r="R408" s="10"/>
      <c r="S408" s="10"/>
      <c r="T408" s="10"/>
      <c r="U408" s="10"/>
      <c r="V408" s="10"/>
      <c r="W408" s="10">
        <v>13.05</v>
      </c>
      <c r="X408" s="10">
        <f t="shared" si="35"/>
        <v>0</v>
      </c>
      <c r="Y408" s="10">
        <f t="shared" si="38"/>
        <v>2.61</v>
      </c>
    </row>
    <row r="409" spans="1:25" ht="12.75">
      <c r="A409" s="10"/>
      <c r="B409" s="10" t="s">
        <v>48</v>
      </c>
      <c r="C409" s="10" t="s">
        <v>52</v>
      </c>
      <c r="D409" s="10">
        <v>90</v>
      </c>
      <c r="E409" s="10">
        <v>145</v>
      </c>
      <c r="F409" s="10">
        <v>45</v>
      </c>
      <c r="G409" s="10">
        <v>20</v>
      </c>
      <c r="H409" s="10">
        <v>12</v>
      </c>
      <c r="I409" s="10">
        <v>1.5</v>
      </c>
      <c r="J409" s="10">
        <f t="shared" si="37"/>
        <v>0.135</v>
      </c>
      <c r="K409" s="10"/>
      <c r="L409" s="10"/>
      <c r="M409" s="10"/>
      <c r="N409" s="10"/>
      <c r="O409" s="10"/>
      <c r="P409" s="10">
        <f>D409*F409/1000</f>
        <v>4.05</v>
      </c>
      <c r="Q409" s="10"/>
      <c r="R409" s="10"/>
      <c r="S409" s="10"/>
      <c r="T409" s="10"/>
      <c r="U409" s="10"/>
      <c r="V409" s="10"/>
      <c r="W409" s="10"/>
      <c r="X409" s="10">
        <f t="shared" si="35"/>
        <v>4.05</v>
      </c>
      <c r="Y409" s="10">
        <f t="shared" si="38"/>
        <v>2.61</v>
      </c>
    </row>
    <row r="410" spans="1:25" ht="12.75">
      <c r="A410" s="10"/>
      <c r="B410" s="10" t="s">
        <v>48</v>
      </c>
      <c r="C410" s="10" t="s">
        <v>53</v>
      </c>
      <c r="D410" s="10">
        <v>1160</v>
      </c>
      <c r="E410" s="10">
        <v>145</v>
      </c>
      <c r="F410" s="10">
        <v>45</v>
      </c>
      <c r="G410" s="10">
        <v>20</v>
      </c>
      <c r="H410" s="10">
        <v>12</v>
      </c>
      <c r="I410" s="10">
        <v>1.5</v>
      </c>
      <c r="J410" s="10">
        <f t="shared" si="37"/>
        <v>1.74</v>
      </c>
      <c r="K410" s="10"/>
      <c r="L410" s="10"/>
      <c r="M410" s="10"/>
      <c r="N410" s="10"/>
      <c r="O410" s="10"/>
      <c r="P410" s="10"/>
      <c r="Q410" s="10"/>
      <c r="R410" s="10">
        <f>E410*G410/1000</f>
        <v>2.9</v>
      </c>
      <c r="S410" s="10"/>
      <c r="T410" s="10"/>
      <c r="U410" s="10"/>
      <c r="V410" s="10"/>
      <c r="W410" s="10"/>
      <c r="X410" s="10">
        <f t="shared" si="35"/>
        <v>2.9</v>
      </c>
      <c r="Y410" s="10">
        <f t="shared" si="38"/>
        <v>33.64</v>
      </c>
    </row>
    <row r="411" spans="1:25" ht="12.75">
      <c r="A411" s="10"/>
      <c r="B411" s="10"/>
      <c r="C411" s="10" t="s">
        <v>54</v>
      </c>
      <c r="D411" s="10">
        <v>325</v>
      </c>
      <c r="E411" s="10">
        <v>145</v>
      </c>
      <c r="F411" s="10">
        <v>45</v>
      </c>
      <c r="G411" s="10">
        <v>20</v>
      </c>
      <c r="H411" s="10">
        <v>12</v>
      </c>
      <c r="I411" s="10">
        <v>1.5</v>
      </c>
      <c r="J411" s="10">
        <f t="shared" si="37"/>
        <v>0.4875</v>
      </c>
      <c r="K411" s="10"/>
      <c r="L411" s="10"/>
      <c r="M411" s="10"/>
      <c r="N411" s="10"/>
      <c r="O411" s="10"/>
      <c r="P411" s="12">
        <f>D411*E411/1000</f>
        <v>47.125</v>
      </c>
      <c r="Q411" s="10"/>
      <c r="R411" s="10"/>
      <c r="S411" s="10"/>
      <c r="T411" s="10"/>
      <c r="U411" s="10"/>
      <c r="V411" s="10"/>
      <c r="W411" s="10">
        <v>47</v>
      </c>
      <c r="X411" s="10">
        <f t="shared" si="35"/>
        <v>0.125</v>
      </c>
      <c r="Y411" s="10">
        <f t="shared" si="38"/>
        <v>9.425</v>
      </c>
    </row>
    <row r="412" spans="1:25" ht="12.75">
      <c r="A412" s="10"/>
      <c r="B412" s="10"/>
      <c r="C412" s="10" t="s">
        <v>55</v>
      </c>
      <c r="D412" s="10">
        <v>1334</v>
      </c>
      <c r="E412" s="10">
        <v>145</v>
      </c>
      <c r="F412" s="10">
        <v>45</v>
      </c>
      <c r="G412" s="10">
        <v>20</v>
      </c>
      <c r="H412" s="10">
        <v>12</v>
      </c>
      <c r="I412" s="10">
        <v>1.5</v>
      </c>
      <c r="J412" s="10">
        <f t="shared" si="37"/>
        <v>2.001</v>
      </c>
      <c r="K412" s="10"/>
      <c r="L412" s="10"/>
      <c r="M412" s="12">
        <f>E412*D412/1000</f>
        <v>193.43</v>
      </c>
      <c r="N412" s="10"/>
      <c r="O412" s="10"/>
      <c r="P412" s="10"/>
      <c r="Q412" s="10"/>
      <c r="R412" s="12"/>
      <c r="S412" s="10"/>
      <c r="T412" s="10"/>
      <c r="U412" s="10"/>
      <c r="V412" s="10"/>
      <c r="W412" s="10">
        <v>193.4</v>
      </c>
      <c r="X412" s="10">
        <f t="shared" si="35"/>
        <v>0.030000000000001137</v>
      </c>
      <c r="Y412" s="10">
        <f t="shared" si="38"/>
        <v>38.686</v>
      </c>
    </row>
    <row r="413" spans="1:25" ht="12.75">
      <c r="A413" s="10"/>
      <c r="B413" s="10" t="s">
        <v>56</v>
      </c>
      <c r="C413" s="10" t="s">
        <v>57</v>
      </c>
      <c r="D413" s="10">
        <v>650</v>
      </c>
      <c r="E413" s="10">
        <v>145</v>
      </c>
      <c r="F413" s="10">
        <v>45</v>
      </c>
      <c r="G413" s="10">
        <v>20</v>
      </c>
      <c r="H413" s="10">
        <v>12</v>
      </c>
      <c r="I413" s="10">
        <v>1.5</v>
      </c>
      <c r="J413" s="10">
        <f t="shared" si="37"/>
        <v>0.975</v>
      </c>
      <c r="K413" s="10"/>
      <c r="L413" s="10"/>
      <c r="M413" s="10"/>
      <c r="N413" s="10"/>
      <c r="O413" s="10"/>
      <c r="P413" s="10"/>
      <c r="Q413" s="10"/>
      <c r="R413" s="10">
        <f>E413*G413/1000</f>
        <v>2.9</v>
      </c>
      <c r="S413" s="10"/>
      <c r="T413" s="10"/>
      <c r="U413" s="10"/>
      <c r="V413" s="10"/>
      <c r="W413" s="10"/>
      <c r="X413" s="10">
        <f t="shared" si="35"/>
        <v>2.9</v>
      </c>
      <c r="Y413" s="10">
        <f t="shared" si="38"/>
        <v>18.85</v>
      </c>
    </row>
    <row r="414" spans="1:25" ht="12.75">
      <c r="A414" s="10"/>
      <c r="B414" s="10"/>
      <c r="C414" s="10" t="s">
        <v>58</v>
      </c>
      <c r="D414" s="10"/>
      <c r="E414" s="10">
        <v>145</v>
      </c>
      <c r="F414" s="10">
        <v>45</v>
      </c>
      <c r="G414" s="10">
        <v>10</v>
      </c>
      <c r="H414" s="10">
        <v>12</v>
      </c>
      <c r="I414" s="10">
        <v>1.5</v>
      </c>
      <c r="J414" s="10">
        <f t="shared" si="37"/>
        <v>0</v>
      </c>
      <c r="K414" s="10"/>
      <c r="L414" s="10"/>
      <c r="M414" s="10"/>
      <c r="N414" s="10"/>
      <c r="O414" s="10"/>
      <c r="P414" s="10"/>
      <c r="Q414" s="10"/>
      <c r="R414" s="10"/>
      <c r="S414" s="10"/>
      <c r="T414" s="10"/>
      <c r="U414" s="10"/>
      <c r="V414" s="10"/>
      <c r="W414" s="10"/>
      <c r="X414" s="10">
        <f t="shared" si="35"/>
        <v>0</v>
      </c>
      <c r="Y414" s="10">
        <f t="shared" si="38"/>
        <v>0</v>
      </c>
    </row>
    <row r="415" spans="1:25" ht="12.75">
      <c r="A415" s="10"/>
      <c r="B415" s="10"/>
      <c r="C415" s="10" t="s">
        <v>59</v>
      </c>
      <c r="D415" s="10">
        <v>200</v>
      </c>
      <c r="E415" s="10">
        <v>145</v>
      </c>
      <c r="F415" s="10">
        <v>45</v>
      </c>
      <c r="G415" s="10">
        <v>10</v>
      </c>
      <c r="H415" s="10">
        <v>12</v>
      </c>
      <c r="I415" s="10">
        <v>1.5</v>
      </c>
      <c r="J415" s="10">
        <f t="shared" si="37"/>
        <v>0.3</v>
      </c>
      <c r="K415" s="10"/>
      <c r="L415" s="10"/>
      <c r="M415" s="10"/>
      <c r="N415" s="10"/>
      <c r="O415" s="10"/>
      <c r="P415" s="10"/>
      <c r="Q415" s="10"/>
      <c r="R415" s="10">
        <f>E415*G415/1000</f>
        <v>1.45</v>
      </c>
      <c r="S415" s="10"/>
      <c r="T415" s="10"/>
      <c r="U415" s="10"/>
      <c r="V415" s="10"/>
      <c r="W415" s="10"/>
      <c r="X415" s="10">
        <f t="shared" si="35"/>
        <v>1.45</v>
      </c>
      <c r="Y415" s="10">
        <f t="shared" si="38"/>
        <v>5.8</v>
      </c>
    </row>
    <row r="416" spans="1:25" ht="12.75">
      <c r="A416" s="10"/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  <c r="S416" s="10"/>
      <c r="T416" s="10"/>
      <c r="U416" s="10"/>
      <c r="V416" s="10"/>
      <c r="W416" s="10"/>
      <c r="X416" s="10">
        <f>SUM(K416:V416)</f>
        <v>0</v>
      </c>
      <c r="Y416" s="10">
        <f t="shared" si="38"/>
        <v>0</v>
      </c>
    </row>
    <row r="417" spans="1:25" ht="12.75">
      <c r="A417" s="1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  <c r="S417" s="10"/>
      <c r="T417" s="10"/>
      <c r="U417" s="10"/>
      <c r="V417" s="10"/>
      <c r="W417" s="10"/>
      <c r="X417" s="10">
        <f>K417+L417+M417+N417+O417++Q417+R417+S417+T417+U417+V417</f>
        <v>0</v>
      </c>
      <c r="Y417" s="10">
        <f t="shared" si="38"/>
        <v>0</v>
      </c>
    </row>
    <row r="418" spans="1:25" ht="12.75">
      <c r="A418" s="10"/>
      <c r="B418" s="10"/>
      <c r="C418" s="10" t="s">
        <v>60</v>
      </c>
      <c r="D418" s="10"/>
      <c r="E418" s="10"/>
      <c r="F418" s="10"/>
      <c r="G418" s="10"/>
      <c r="H418" s="10"/>
      <c r="I418" s="10"/>
      <c r="J418" s="10"/>
      <c r="K418" s="10">
        <f aca="true" t="shared" si="39" ref="K418:Y418">SUM(K371:K417)</f>
        <v>146</v>
      </c>
      <c r="L418" s="10">
        <f t="shared" si="39"/>
        <v>251</v>
      </c>
      <c r="M418" s="10">
        <f t="shared" si="39"/>
        <v>292.43</v>
      </c>
      <c r="N418" s="10">
        <f t="shared" si="39"/>
        <v>111.05</v>
      </c>
      <c r="O418" s="10">
        <f t="shared" si="39"/>
        <v>30</v>
      </c>
      <c r="P418" s="10">
        <f t="shared" si="39"/>
        <v>196.5</v>
      </c>
      <c r="Q418" s="10">
        <f t="shared" si="39"/>
        <v>268</v>
      </c>
      <c r="R418" s="10">
        <f t="shared" si="39"/>
        <v>165.25</v>
      </c>
      <c r="S418" s="10">
        <f t="shared" si="39"/>
        <v>250</v>
      </c>
      <c r="T418" s="10">
        <f t="shared" si="39"/>
        <v>140</v>
      </c>
      <c r="U418" s="10">
        <f t="shared" si="39"/>
        <v>207.5</v>
      </c>
      <c r="V418" s="10">
        <f t="shared" si="39"/>
        <v>173</v>
      </c>
      <c r="W418" s="10">
        <f t="shared" si="39"/>
        <v>753.4499999999999</v>
      </c>
      <c r="X418" s="10">
        <f t="shared" si="39"/>
        <v>1477.2800000000002</v>
      </c>
      <c r="Y418" s="10">
        <f t="shared" si="39"/>
        <v>793.0859999999999</v>
      </c>
    </row>
    <row r="419" spans="1:25" ht="15.75">
      <c r="A419" s="10"/>
      <c r="B419" s="10"/>
      <c r="C419" s="10" t="s">
        <v>61</v>
      </c>
      <c r="D419" s="10"/>
      <c r="E419" s="30">
        <f>SUM(W418:Y418)</f>
        <v>3023.816</v>
      </c>
      <c r="F419" s="30"/>
      <c r="G419" s="10"/>
      <c r="H419" s="10"/>
      <c r="I419" s="10">
        <f>AVERAGE(I371:I417)</f>
        <v>3.2083333333333335</v>
      </c>
      <c r="J419" s="10">
        <f>SUM(J371:J417)</f>
        <v>380.151</v>
      </c>
      <c r="K419" s="10"/>
      <c r="L419" s="10"/>
      <c r="M419" s="10"/>
      <c r="N419" s="10"/>
      <c r="O419" s="10"/>
      <c r="P419" s="10"/>
      <c r="Q419" s="10"/>
      <c r="R419" s="10"/>
      <c r="S419" s="10"/>
      <c r="T419" s="10"/>
      <c r="U419" s="10"/>
      <c r="V419" s="10"/>
      <c r="W419" s="10"/>
      <c r="X419" s="10">
        <f>SUM(W418:X418)</f>
        <v>2230.73</v>
      </c>
      <c r="Y419" s="10"/>
    </row>
    <row r="420" spans="1:25" ht="15.75">
      <c r="A420" s="10"/>
      <c r="B420" s="10"/>
      <c r="C420" s="10" t="s">
        <v>62</v>
      </c>
      <c r="D420" s="10"/>
      <c r="E420" s="21"/>
      <c r="F420" s="22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  <c r="S420" s="10"/>
      <c r="T420" s="10"/>
      <c r="U420" s="10"/>
      <c r="V420" s="10"/>
      <c r="W420" s="10"/>
      <c r="X420" s="10">
        <f>SUM(K418:V418)</f>
        <v>2230.73</v>
      </c>
      <c r="Y420" s="10"/>
    </row>
    <row r="421" spans="1:25" ht="15.75">
      <c r="A421" s="10"/>
      <c r="B421" s="10"/>
      <c r="C421" s="10" t="s">
        <v>63</v>
      </c>
      <c r="D421" s="10"/>
      <c r="E421" s="21"/>
      <c r="F421" s="22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10"/>
    </row>
    <row r="422" spans="1:25" ht="15.75">
      <c r="A422" s="10"/>
      <c r="B422" s="10"/>
      <c r="C422" s="10" t="s">
        <v>64</v>
      </c>
      <c r="D422" s="10"/>
      <c r="E422" s="21"/>
      <c r="F422" s="22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  <c r="S422" s="10"/>
      <c r="T422" s="10"/>
      <c r="U422" s="10"/>
      <c r="V422" s="10"/>
      <c r="W422" s="10"/>
      <c r="X422" s="10"/>
      <c r="Y422" s="10"/>
    </row>
    <row r="423" spans="1:25" ht="12.75">
      <c r="A423" s="10"/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  <c r="S423" s="10"/>
      <c r="T423" s="10"/>
      <c r="U423" s="10"/>
      <c r="V423" s="10"/>
      <c r="W423" s="10"/>
      <c r="X423" s="10"/>
      <c r="Y423" s="10"/>
    </row>
    <row r="424" spans="1:25" ht="12.75">
      <c r="A424" s="10"/>
      <c r="B424" s="10"/>
      <c r="C424" s="10" t="s">
        <v>65</v>
      </c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  <c r="S424" s="10"/>
      <c r="T424" s="10" t="s">
        <v>66</v>
      </c>
      <c r="U424" s="10"/>
      <c r="V424" s="10"/>
      <c r="W424" s="10"/>
      <c r="X424" s="10"/>
      <c r="Y424" s="10"/>
    </row>
    <row r="425" spans="2:25" ht="18">
      <c r="B425" s="1" t="s">
        <v>0</v>
      </c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 t="s">
        <v>99</v>
      </c>
      <c r="R425" s="1"/>
      <c r="S425" s="1"/>
      <c r="T425" s="1"/>
      <c r="U425" s="1"/>
      <c r="V425" s="1"/>
      <c r="W425" s="1"/>
      <c r="X425" s="1"/>
      <c r="Y425" s="1"/>
    </row>
    <row r="426" ht="13.5" thickBot="1"/>
    <row r="427" spans="1:25" ht="13.5" thickBot="1">
      <c r="A427" s="31" t="s">
        <v>2</v>
      </c>
      <c r="B427" s="28" t="s">
        <v>3</v>
      </c>
      <c r="C427" s="32" t="s">
        <v>4</v>
      </c>
      <c r="D427" s="28" t="s">
        <v>5</v>
      </c>
      <c r="E427" s="33" t="s">
        <v>6</v>
      </c>
      <c r="F427" s="33"/>
      <c r="G427" s="28" t="s">
        <v>7</v>
      </c>
      <c r="H427" s="28"/>
      <c r="I427" s="27" t="s">
        <v>8</v>
      </c>
      <c r="J427" s="27"/>
      <c r="K427" s="28" t="s">
        <v>9</v>
      </c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9" t="s">
        <v>10</v>
      </c>
      <c r="X427" s="29"/>
      <c r="Y427" s="29"/>
    </row>
    <row r="428" spans="1:25" ht="26.25" thickBot="1">
      <c r="A428" s="31"/>
      <c r="B428" s="28"/>
      <c r="C428" s="32"/>
      <c r="D428" s="28"/>
      <c r="E428" s="4" t="s">
        <v>11</v>
      </c>
      <c r="F428" s="5" t="s">
        <v>12</v>
      </c>
      <c r="G428" s="4" t="s">
        <v>11</v>
      </c>
      <c r="H428" s="5" t="s">
        <v>12</v>
      </c>
      <c r="I428" s="3" t="s">
        <v>13</v>
      </c>
      <c r="J428" s="3" t="s">
        <v>14</v>
      </c>
      <c r="K428" s="6">
        <v>1</v>
      </c>
      <c r="L428" s="6">
        <v>2</v>
      </c>
      <c r="M428" s="6">
        <v>3</v>
      </c>
      <c r="N428" s="6">
        <v>4</v>
      </c>
      <c r="O428" s="6">
        <v>5</v>
      </c>
      <c r="P428" s="6">
        <v>6</v>
      </c>
      <c r="Q428" s="6">
        <v>7</v>
      </c>
      <c r="R428" s="7">
        <v>8</v>
      </c>
      <c r="S428" s="6">
        <v>9</v>
      </c>
      <c r="T428" s="7">
        <v>10</v>
      </c>
      <c r="U428" s="6">
        <v>11</v>
      </c>
      <c r="V428" s="6">
        <v>12</v>
      </c>
      <c r="W428" s="4" t="s">
        <v>11</v>
      </c>
      <c r="X428" s="5" t="s">
        <v>12</v>
      </c>
      <c r="Y428" s="4" t="s">
        <v>15</v>
      </c>
    </row>
    <row r="429" spans="1:25" ht="15.75">
      <c r="A429" s="8"/>
      <c r="B429" s="10"/>
      <c r="C429" s="9" t="s">
        <v>31</v>
      </c>
      <c r="D429" s="42"/>
      <c r="E429" s="10"/>
      <c r="F429" s="10"/>
      <c r="G429" s="10"/>
      <c r="H429" s="10"/>
      <c r="I429" s="10"/>
      <c r="J429" s="10">
        <f aca="true" t="shared" si="40" ref="J429:J465">I429*D429</f>
        <v>0</v>
      </c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  <c r="W429" s="10"/>
      <c r="X429" s="10">
        <f aca="true" t="shared" si="41" ref="X429:X474">SUM(K429:V429)-W429</f>
        <v>0</v>
      </c>
      <c r="Y429" s="10">
        <f aca="true" t="shared" si="42" ref="Y429:Y465">12*5*F429*D429/100</f>
        <v>0</v>
      </c>
    </row>
    <row r="430" spans="1:25" ht="12.75">
      <c r="A430" s="10" t="s">
        <v>17</v>
      </c>
      <c r="B430" s="10"/>
      <c r="C430" s="10" t="s">
        <v>32</v>
      </c>
      <c r="D430" s="42">
        <v>1</v>
      </c>
      <c r="E430" s="10">
        <v>250</v>
      </c>
      <c r="F430" s="10">
        <v>50</v>
      </c>
      <c r="G430" s="10">
        <v>10</v>
      </c>
      <c r="H430" s="10">
        <v>8</v>
      </c>
      <c r="I430" s="10">
        <v>9</v>
      </c>
      <c r="J430" s="10">
        <f t="shared" si="40"/>
        <v>9</v>
      </c>
      <c r="K430" s="10">
        <v>50</v>
      </c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  <c r="W430" s="10"/>
      <c r="X430" s="10">
        <f t="shared" si="41"/>
        <v>50</v>
      </c>
      <c r="Y430" s="10">
        <f t="shared" si="42"/>
        <v>30</v>
      </c>
    </row>
    <row r="431" spans="1:25" ht="12.75">
      <c r="A431" s="10" t="s">
        <v>19</v>
      </c>
      <c r="B431" s="10" t="s">
        <v>20</v>
      </c>
      <c r="C431" s="10" t="s">
        <v>32</v>
      </c>
      <c r="D431" s="42">
        <v>1</v>
      </c>
      <c r="E431" s="10">
        <v>250</v>
      </c>
      <c r="F431" s="10">
        <v>50</v>
      </c>
      <c r="G431" s="10">
        <v>10</v>
      </c>
      <c r="H431" s="10">
        <v>8</v>
      </c>
      <c r="I431" s="10">
        <v>9</v>
      </c>
      <c r="J431" s="10">
        <f t="shared" si="40"/>
        <v>9</v>
      </c>
      <c r="K431" s="10"/>
      <c r="L431" s="10"/>
      <c r="M431" s="10"/>
      <c r="N431" s="10"/>
      <c r="O431" s="10"/>
      <c r="P431" s="10">
        <v>50</v>
      </c>
      <c r="Q431" s="10"/>
      <c r="R431" s="10"/>
      <c r="S431" s="12"/>
      <c r="T431" s="10"/>
      <c r="U431" s="10"/>
      <c r="V431" s="10"/>
      <c r="W431" s="10"/>
      <c r="X431" s="10">
        <f t="shared" si="41"/>
        <v>50</v>
      </c>
      <c r="Y431" s="10">
        <f t="shared" si="42"/>
        <v>30</v>
      </c>
    </row>
    <row r="432" spans="1:25" ht="15">
      <c r="A432" s="10"/>
      <c r="B432" s="10"/>
      <c r="C432" s="13" t="s">
        <v>33</v>
      </c>
      <c r="D432" s="42"/>
      <c r="E432" s="10"/>
      <c r="F432" s="10"/>
      <c r="G432" s="10"/>
      <c r="H432" s="10"/>
      <c r="I432" s="10"/>
      <c r="J432" s="10">
        <f t="shared" si="40"/>
        <v>0</v>
      </c>
      <c r="K432" s="10"/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>
        <f t="shared" si="41"/>
        <v>0</v>
      </c>
      <c r="Y432" s="10">
        <f t="shared" si="42"/>
        <v>0</v>
      </c>
    </row>
    <row r="433" spans="1:25" ht="12.75">
      <c r="A433" s="10"/>
      <c r="B433" s="10"/>
      <c r="C433" s="10" t="s">
        <v>34</v>
      </c>
      <c r="D433" s="42">
        <v>14</v>
      </c>
      <c r="E433" s="10">
        <v>12</v>
      </c>
      <c r="F433" s="10">
        <v>3</v>
      </c>
      <c r="G433" s="10">
        <v>3</v>
      </c>
      <c r="H433" s="10">
        <v>1</v>
      </c>
      <c r="I433" s="10">
        <v>1.5</v>
      </c>
      <c r="J433" s="10">
        <f t="shared" si="40"/>
        <v>21</v>
      </c>
      <c r="K433" s="10">
        <v>12</v>
      </c>
      <c r="L433" s="10">
        <v>15</v>
      </c>
      <c r="M433" s="10">
        <v>15</v>
      </c>
      <c r="N433" s="10"/>
      <c r="O433" s="10"/>
      <c r="P433" s="10"/>
      <c r="Q433" s="10"/>
      <c r="R433" s="10"/>
      <c r="S433" s="10"/>
      <c r="T433" s="10">
        <v>14</v>
      </c>
      <c r="U433" s="10">
        <v>15</v>
      </c>
      <c r="V433" s="10">
        <v>15</v>
      </c>
      <c r="W433" s="10"/>
      <c r="X433" s="10">
        <f t="shared" si="41"/>
        <v>86</v>
      </c>
      <c r="Y433" s="10">
        <f t="shared" si="42"/>
        <v>25.2</v>
      </c>
    </row>
    <row r="434" spans="1:25" ht="15.75">
      <c r="A434" s="8"/>
      <c r="B434" s="10"/>
      <c r="C434" s="9" t="s">
        <v>35</v>
      </c>
      <c r="D434" s="44"/>
      <c r="E434" s="8"/>
      <c r="F434" s="8"/>
      <c r="G434" s="8"/>
      <c r="H434" s="8"/>
      <c r="I434" s="8"/>
      <c r="J434" s="10">
        <f t="shared" si="40"/>
        <v>0</v>
      </c>
      <c r="K434" s="10"/>
      <c r="L434" s="10"/>
      <c r="M434" s="10"/>
      <c r="N434" s="10"/>
      <c r="O434" s="10"/>
      <c r="P434" s="10"/>
      <c r="Q434" s="10"/>
      <c r="R434" s="10"/>
      <c r="S434" s="10"/>
      <c r="T434" s="10"/>
      <c r="U434" s="10"/>
      <c r="V434" s="10"/>
      <c r="W434" s="10"/>
      <c r="X434" s="10">
        <f t="shared" si="41"/>
        <v>0</v>
      </c>
      <c r="Y434" s="10">
        <f t="shared" si="42"/>
        <v>0</v>
      </c>
    </row>
    <row r="435" spans="1:25" ht="12.75">
      <c r="A435" s="10" t="s">
        <v>17</v>
      </c>
      <c r="B435" s="10"/>
      <c r="C435" s="10" t="s">
        <v>18</v>
      </c>
      <c r="D435" s="42">
        <v>1</v>
      </c>
      <c r="E435" s="10">
        <v>250</v>
      </c>
      <c r="F435" s="10">
        <v>50</v>
      </c>
      <c r="G435" s="10">
        <v>10</v>
      </c>
      <c r="H435" s="10">
        <v>8</v>
      </c>
      <c r="I435" s="10">
        <v>9</v>
      </c>
      <c r="J435" s="10">
        <f t="shared" si="40"/>
        <v>9</v>
      </c>
      <c r="K435" s="10"/>
      <c r="L435" s="10">
        <v>50</v>
      </c>
      <c r="M435" s="10"/>
      <c r="N435" s="10"/>
      <c r="O435" s="10"/>
      <c r="P435" s="10"/>
      <c r="Q435" s="10"/>
      <c r="R435" s="10"/>
      <c r="S435" s="10"/>
      <c r="T435" s="10"/>
      <c r="U435" s="10">
        <v>50</v>
      </c>
      <c r="V435" s="10"/>
      <c r="W435" s="10"/>
      <c r="X435" s="10">
        <f t="shared" si="41"/>
        <v>100</v>
      </c>
      <c r="Y435" s="10">
        <f t="shared" si="42"/>
        <v>30</v>
      </c>
    </row>
    <row r="436" spans="1:25" ht="12.75">
      <c r="A436" s="10" t="s">
        <v>19</v>
      </c>
      <c r="B436" s="10" t="s">
        <v>36</v>
      </c>
      <c r="C436" s="10" t="s">
        <v>18</v>
      </c>
      <c r="D436" s="42">
        <v>1</v>
      </c>
      <c r="E436" s="10">
        <v>250</v>
      </c>
      <c r="F436" s="10">
        <v>50</v>
      </c>
      <c r="G436" s="10">
        <v>10</v>
      </c>
      <c r="H436" s="10">
        <v>8</v>
      </c>
      <c r="I436" s="10">
        <v>9</v>
      </c>
      <c r="J436" s="10">
        <f t="shared" si="40"/>
        <v>9</v>
      </c>
      <c r="K436" s="10"/>
      <c r="L436" s="10"/>
      <c r="M436" s="10"/>
      <c r="N436" s="10">
        <v>50</v>
      </c>
      <c r="O436" s="10"/>
      <c r="P436" s="10"/>
      <c r="Q436" s="10"/>
      <c r="R436" s="10"/>
      <c r="S436" s="10"/>
      <c r="T436" s="10"/>
      <c r="U436" s="10"/>
      <c r="V436" s="10">
        <v>50</v>
      </c>
      <c r="W436" s="10"/>
      <c r="X436" s="10">
        <f t="shared" si="41"/>
        <v>100</v>
      </c>
      <c r="Y436" s="10">
        <f t="shared" si="42"/>
        <v>30</v>
      </c>
    </row>
    <row r="437" spans="1:25" ht="12.75">
      <c r="A437" s="10"/>
      <c r="B437" s="10"/>
      <c r="C437" s="10" t="s">
        <v>116</v>
      </c>
      <c r="D437" s="42">
        <v>8</v>
      </c>
      <c r="E437" s="10">
        <v>50</v>
      </c>
      <c r="F437" s="10">
        <v>15</v>
      </c>
      <c r="G437" s="10">
        <v>3</v>
      </c>
      <c r="H437" s="10">
        <v>8</v>
      </c>
      <c r="I437" s="10">
        <v>5</v>
      </c>
      <c r="J437" s="10">
        <f t="shared" si="40"/>
        <v>40</v>
      </c>
      <c r="K437" s="10"/>
      <c r="L437" s="10">
        <v>30</v>
      </c>
      <c r="M437" s="10">
        <v>30</v>
      </c>
      <c r="N437" s="10">
        <v>30</v>
      </c>
      <c r="O437" s="10">
        <v>30</v>
      </c>
      <c r="P437" s="10"/>
      <c r="Q437" s="10"/>
      <c r="R437" s="10"/>
      <c r="S437" s="10"/>
      <c r="T437" s="10">
        <v>30</v>
      </c>
      <c r="U437" s="10">
        <v>30</v>
      </c>
      <c r="V437" s="10">
        <v>30</v>
      </c>
      <c r="W437" s="10"/>
      <c r="X437" s="10">
        <f t="shared" si="41"/>
        <v>210</v>
      </c>
      <c r="Y437" s="10">
        <f t="shared" si="42"/>
        <v>72</v>
      </c>
    </row>
    <row r="438" spans="1:25" ht="12.75">
      <c r="A438" s="10"/>
      <c r="B438" s="10"/>
      <c r="C438" s="10" t="s">
        <v>22</v>
      </c>
      <c r="D438" s="42">
        <v>2</v>
      </c>
      <c r="E438" s="10">
        <v>10</v>
      </c>
      <c r="F438" s="10">
        <v>3</v>
      </c>
      <c r="G438" s="10">
        <v>3</v>
      </c>
      <c r="H438" s="10">
        <v>8</v>
      </c>
      <c r="I438" s="10">
        <v>5</v>
      </c>
      <c r="J438" s="10">
        <f t="shared" si="40"/>
        <v>10</v>
      </c>
      <c r="K438" s="10"/>
      <c r="L438" s="10"/>
      <c r="M438" s="10"/>
      <c r="N438" s="10"/>
      <c r="O438" s="10"/>
      <c r="P438" s="10"/>
      <c r="Q438" s="10">
        <v>6</v>
      </c>
      <c r="R438" s="10"/>
      <c r="S438" s="10"/>
      <c r="T438" s="10"/>
      <c r="U438" s="10"/>
      <c r="V438" s="10"/>
      <c r="W438" s="10"/>
      <c r="X438" s="10">
        <f t="shared" si="41"/>
        <v>6</v>
      </c>
      <c r="Y438" s="10">
        <f t="shared" si="42"/>
        <v>3.6</v>
      </c>
    </row>
    <row r="439" spans="1:25" ht="12.75">
      <c r="A439" s="10"/>
      <c r="B439" s="10"/>
      <c r="C439" s="10" t="s">
        <v>23</v>
      </c>
      <c r="D439" s="42">
        <v>32</v>
      </c>
      <c r="E439" s="10">
        <v>12</v>
      </c>
      <c r="F439" s="10">
        <v>3</v>
      </c>
      <c r="G439" s="10">
        <v>3</v>
      </c>
      <c r="H439" s="10">
        <v>8</v>
      </c>
      <c r="I439" s="10">
        <v>1.5</v>
      </c>
      <c r="J439" s="10">
        <f t="shared" si="40"/>
        <v>48</v>
      </c>
      <c r="K439" s="10">
        <v>18</v>
      </c>
      <c r="L439" s="10">
        <v>18</v>
      </c>
      <c r="M439" s="10">
        <v>18</v>
      </c>
      <c r="N439" s="10">
        <v>18</v>
      </c>
      <c r="O439" s="10"/>
      <c r="P439" s="10">
        <v>12</v>
      </c>
      <c r="Q439" s="10">
        <v>12</v>
      </c>
      <c r="R439" s="10"/>
      <c r="S439" s="10"/>
      <c r="T439" s="10">
        <v>18</v>
      </c>
      <c r="U439" s="10">
        <v>18</v>
      </c>
      <c r="V439" s="10">
        <v>18</v>
      </c>
      <c r="W439" s="10"/>
      <c r="X439" s="10">
        <f t="shared" si="41"/>
        <v>150</v>
      </c>
      <c r="Y439" s="10">
        <f t="shared" si="42"/>
        <v>57.6</v>
      </c>
    </row>
    <row r="440" spans="1:25" ht="12.75">
      <c r="A440" s="10"/>
      <c r="B440" s="10"/>
      <c r="C440" s="10" t="s">
        <v>24</v>
      </c>
      <c r="D440" s="42">
        <v>16</v>
      </c>
      <c r="E440" s="10">
        <v>8</v>
      </c>
      <c r="F440" s="10">
        <v>3</v>
      </c>
      <c r="G440" s="10">
        <v>5</v>
      </c>
      <c r="H440" s="10">
        <v>1</v>
      </c>
      <c r="I440" s="10">
        <v>1</v>
      </c>
      <c r="J440" s="10">
        <f t="shared" si="40"/>
        <v>16</v>
      </c>
      <c r="K440" s="10">
        <v>48</v>
      </c>
      <c r="L440" s="10"/>
      <c r="M440" s="10"/>
      <c r="N440" s="10"/>
      <c r="O440" s="10"/>
      <c r="P440" s="10"/>
      <c r="Q440" s="10"/>
      <c r="R440" s="10"/>
      <c r="S440" s="10"/>
      <c r="T440" s="10"/>
      <c r="U440" s="10"/>
      <c r="V440" s="10"/>
      <c r="W440" s="10"/>
      <c r="X440" s="10">
        <f t="shared" si="41"/>
        <v>48</v>
      </c>
      <c r="Y440" s="10">
        <f t="shared" si="42"/>
        <v>28.8</v>
      </c>
    </row>
    <row r="441" spans="1:25" ht="12.75">
      <c r="A441" s="10"/>
      <c r="B441" s="10"/>
      <c r="C441" s="10" t="s">
        <v>25</v>
      </c>
      <c r="D441" s="42">
        <v>2</v>
      </c>
      <c r="E441" s="10">
        <v>16</v>
      </c>
      <c r="F441" s="10">
        <v>6</v>
      </c>
      <c r="G441" s="10">
        <v>5</v>
      </c>
      <c r="H441" s="10">
        <v>1</v>
      </c>
      <c r="I441" s="10">
        <v>1</v>
      </c>
      <c r="J441" s="10">
        <f t="shared" si="40"/>
        <v>2</v>
      </c>
      <c r="K441" s="10">
        <v>18</v>
      </c>
      <c r="L441" s="10"/>
      <c r="M441" s="10"/>
      <c r="N441" s="10"/>
      <c r="O441" s="10"/>
      <c r="P441" s="10"/>
      <c r="Q441" s="10"/>
      <c r="R441" s="10"/>
      <c r="S441" s="10"/>
      <c r="T441" s="10"/>
      <c r="U441" s="10"/>
      <c r="V441" s="10"/>
      <c r="W441" s="10"/>
      <c r="X441" s="10">
        <f t="shared" si="41"/>
        <v>18</v>
      </c>
      <c r="Y441" s="10">
        <f t="shared" si="42"/>
        <v>7.2</v>
      </c>
    </row>
    <row r="442" spans="1:25" ht="12.75">
      <c r="A442" s="10"/>
      <c r="B442" s="10"/>
      <c r="C442" s="43" t="s">
        <v>113</v>
      </c>
      <c r="D442" s="42">
        <v>8</v>
      </c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  <c r="S442" s="10"/>
      <c r="T442" s="10"/>
      <c r="U442" s="10"/>
      <c r="V442" s="10"/>
      <c r="W442" s="10"/>
      <c r="X442" s="10"/>
      <c r="Y442" s="10"/>
    </row>
    <row r="443" spans="1:25" ht="15">
      <c r="A443" s="10"/>
      <c r="B443" s="10"/>
      <c r="C443" s="13" t="s">
        <v>37</v>
      </c>
      <c r="D443" s="42"/>
      <c r="E443" s="10"/>
      <c r="F443" s="10"/>
      <c r="G443" s="10"/>
      <c r="H443" s="10"/>
      <c r="I443" s="10"/>
      <c r="J443" s="10">
        <f t="shared" si="40"/>
        <v>0</v>
      </c>
      <c r="K443" s="10"/>
      <c r="L443" s="10"/>
      <c r="M443" s="10"/>
      <c r="N443" s="10"/>
      <c r="O443" s="10"/>
      <c r="P443" s="10"/>
      <c r="Q443" s="10"/>
      <c r="R443" s="10"/>
      <c r="S443" s="10"/>
      <c r="T443" s="10"/>
      <c r="U443" s="10"/>
      <c r="V443" s="10"/>
      <c r="W443" s="10"/>
      <c r="X443" s="10">
        <f t="shared" si="41"/>
        <v>0</v>
      </c>
      <c r="Y443" s="10">
        <f t="shared" si="42"/>
        <v>0</v>
      </c>
    </row>
    <row r="444" spans="1:25" ht="12.75">
      <c r="A444" s="10"/>
      <c r="B444" s="10"/>
      <c r="C444" s="10" t="s">
        <v>28</v>
      </c>
      <c r="D444" s="42">
        <v>2</v>
      </c>
      <c r="E444" s="10">
        <v>12</v>
      </c>
      <c r="F444" s="10">
        <v>3</v>
      </c>
      <c r="G444" s="10">
        <v>3</v>
      </c>
      <c r="H444" s="10">
        <v>1</v>
      </c>
      <c r="I444" s="10">
        <v>1.5</v>
      </c>
      <c r="J444" s="10">
        <f t="shared" si="40"/>
        <v>3</v>
      </c>
      <c r="K444" s="10"/>
      <c r="L444" s="10"/>
      <c r="M444" s="10"/>
      <c r="N444" s="10"/>
      <c r="O444" s="10"/>
      <c r="P444" s="10"/>
      <c r="Q444" s="10"/>
      <c r="R444" s="10">
        <v>6</v>
      </c>
      <c r="S444" s="10"/>
      <c r="T444" s="10"/>
      <c r="U444" s="10"/>
      <c r="V444" s="10"/>
      <c r="W444" s="10"/>
      <c r="X444" s="10">
        <f t="shared" si="41"/>
        <v>6</v>
      </c>
      <c r="Y444" s="10">
        <f t="shared" si="42"/>
        <v>3.6</v>
      </c>
    </row>
    <row r="445" spans="1:25" ht="12.75">
      <c r="A445" s="10"/>
      <c r="B445" s="10"/>
      <c r="C445" s="10" t="s">
        <v>29</v>
      </c>
      <c r="D445" s="42">
        <v>2</v>
      </c>
      <c r="E445" s="10">
        <v>12</v>
      </c>
      <c r="F445" s="10">
        <v>3</v>
      </c>
      <c r="G445" s="10">
        <v>3</v>
      </c>
      <c r="H445" s="10">
        <v>1</v>
      </c>
      <c r="I445" s="10">
        <v>0.5</v>
      </c>
      <c r="J445" s="10">
        <f t="shared" si="40"/>
        <v>1</v>
      </c>
      <c r="K445" s="10"/>
      <c r="L445" s="10"/>
      <c r="M445" s="10"/>
      <c r="N445" s="10"/>
      <c r="O445" s="10"/>
      <c r="P445" s="10"/>
      <c r="Q445" s="10"/>
      <c r="R445" s="10">
        <v>6</v>
      </c>
      <c r="S445" s="10"/>
      <c r="T445" s="10"/>
      <c r="U445" s="10"/>
      <c r="V445" s="10"/>
      <c r="W445" s="10"/>
      <c r="X445" s="10">
        <f t="shared" si="41"/>
        <v>6</v>
      </c>
      <c r="Y445" s="10">
        <f t="shared" si="42"/>
        <v>3.6</v>
      </c>
    </row>
    <row r="446" spans="1:25" ht="12.75">
      <c r="A446" s="10"/>
      <c r="B446" s="10"/>
      <c r="C446" s="10" t="s">
        <v>38</v>
      </c>
      <c r="D446" s="42">
        <v>13</v>
      </c>
      <c r="E446" s="10">
        <v>12</v>
      </c>
      <c r="F446" s="10">
        <v>3</v>
      </c>
      <c r="G446" s="10">
        <v>3</v>
      </c>
      <c r="H446" s="10">
        <v>1</v>
      </c>
      <c r="I446" s="10">
        <v>1.5</v>
      </c>
      <c r="J446" s="10">
        <f t="shared" si="40"/>
        <v>19.5</v>
      </c>
      <c r="K446" s="10"/>
      <c r="L446" s="10"/>
      <c r="M446" s="10"/>
      <c r="N446" s="10"/>
      <c r="O446" s="10"/>
      <c r="P446" s="10"/>
      <c r="Q446" s="10"/>
      <c r="R446" s="10">
        <v>39</v>
      </c>
      <c r="S446" s="10"/>
      <c r="T446" s="10"/>
      <c r="U446" s="10"/>
      <c r="V446" s="10"/>
      <c r="W446" s="10"/>
      <c r="X446" s="10">
        <f t="shared" si="41"/>
        <v>39</v>
      </c>
      <c r="Y446" s="10">
        <f t="shared" si="42"/>
        <v>23.4</v>
      </c>
    </row>
    <row r="447" spans="1:25" ht="15.75">
      <c r="A447" s="8"/>
      <c r="B447" s="10"/>
      <c r="C447" s="9" t="s">
        <v>39</v>
      </c>
      <c r="D447" s="42"/>
      <c r="E447" s="10"/>
      <c r="F447" s="10"/>
      <c r="G447" s="10"/>
      <c r="H447" s="10"/>
      <c r="I447" s="10"/>
      <c r="J447" s="10">
        <f t="shared" si="40"/>
        <v>0</v>
      </c>
      <c r="K447" s="10"/>
      <c r="L447" s="10"/>
      <c r="M447" s="10"/>
      <c r="N447" s="10"/>
      <c r="O447" s="10"/>
      <c r="P447" s="10"/>
      <c r="Q447" s="10"/>
      <c r="R447" s="10"/>
      <c r="S447" s="10"/>
      <c r="T447" s="10"/>
      <c r="U447" s="10"/>
      <c r="V447" s="10"/>
      <c r="W447" s="10"/>
      <c r="X447" s="10">
        <f t="shared" si="41"/>
        <v>0</v>
      </c>
      <c r="Y447" s="10">
        <f t="shared" si="42"/>
        <v>0</v>
      </c>
    </row>
    <row r="448" spans="1:25" ht="12.75">
      <c r="A448" s="10" t="s">
        <v>17</v>
      </c>
      <c r="B448" s="10" t="s">
        <v>20</v>
      </c>
      <c r="C448" s="10" t="s">
        <v>40</v>
      </c>
      <c r="D448" s="42">
        <v>1</v>
      </c>
      <c r="E448" s="10">
        <v>250</v>
      </c>
      <c r="F448" s="10">
        <v>50</v>
      </c>
      <c r="G448" s="10">
        <v>10</v>
      </c>
      <c r="H448" s="10">
        <v>8</v>
      </c>
      <c r="I448" s="10">
        <v>9</v>
      </c>
      <c r="J448" s="10">
        <f t="shared" si="40"/>
        <v>9</v>
      </c>
      <c r="K448" s="10"/>
      <c r="L448" s="10"/>
      <c r="M448" s="10"/>
      <c r="N448" s="10"/>
      <c r="O448" s="10"/>
      <c r="P448" s="10"/>
      <c r="Q448" s="12">
        <v>250</v>
      </c>
      <c r="R448" s="10"/>
      <c r="S448" s="10"/>
      <c r="T448" s="10"/>
      <c r="U448" s="10"/>
      <c r="V448" s="10"/>
      <c r="W448" s="10">
        <v>250</v>
      </c>
      <c r="X448" s="10">
        <f t="shared" si="41"/>
        <v>0</v>
      </c>
      <c r="Y448" s="10">
        <f t="shared" si="42"/>
        <v>30</v>
      </c>
    </row>
    <row r="449" spans="1:25" ht="15">
      <c r="A449" s="10"/>
      <c r="B449" s="10"/>
      <c r="C449" s="13" t="s">
        <v>41</v>
      </c>
      <c r="D449" s="42"/>
      <c r="E449" s="10"/>
      <c r="F449" s="10"/>
      <c r="G449" s="10"/>
      <c r="H449" s="10"/>
      <c r="I449" s="10"/>
      <c r="J449" s="10">
        <f t="shared" si="40"/>
        <v>0</v>
      </c>
      <c r="K449" s="10"/>
      <c r="L449" s="10"/>
      <c r="M449" s="10"/>
      <c r="N449" s="10"/>
      <c r="O449" s="10"/>
      <c r="P449" s="10"/>
      <c r="Q449" s="10"/>
      <c r="R449" s="10"/>
      <c r="S449" s="10"/>
      <c r="T449" s="10"/>
      <c r="U449" s="10"/>
      <c r="V449" s="10"/>
      <c r="W449" s="10"/>
      <c r="X449" s="10">
        <f t="shared" si="41"/>
        <v>0</v>
      </c>
      <c r="Y449" s="10">
        <f t="shared" si="42"/>
        <v>0</v>
      </c>
    </row>
    <row r="450" spans="1:25" ht="12.75">
      <c r="A450" s="10"/>
      <c r="B450" s="10"/>
      <c r="C450" s="10" t="s">
        <v>28</v>
      </c>
      <c r="D450" s="42">
        <v>19</v>
      </c>
      <c r="E450" s="10">
        <v>12</v>
      </c>
      <c r="F450" s="10">
        <v>3</v>
      </c>
      <c r="G450" s="10">
        <v>3</v>
      </c>
      <c r="H450" s="10">
        <v>1</v>
      </c>
      <c r="I450" s="10">
        <v>1.5</v>
      </c>
      <c r="J450" s="10">
        <f t="shared" si="40"/>
        <v>28.5</v>
      </c>
      <c r="K450" s="10"/>
      <c r="L450" s="10"/>
      <c r="M450" s="10"/>
      <c r="N450" s="10"/>
      <c r="O450" s="10"/>
      <c r="P450" s="10">
        <v>27</v>
      </c>
      <c r="Q450" s="10"/>
      <c r="R450" s="10">
        <v>30</v>
      </c>
      <c r="S450" s="10"/>
      <c r="T450" s="10"/>
      <c r="U450" s="10"/>
      <c r="V450" s="10"/>
      <c r="W450" s="10"/>
      <c r="X450" s="10">
        <f t="shared" si="41"/>
        <v>57</v>
      </c>
      <c r="Y450" s="10">
        <f t="shared" si="42"/>
        <v>34.2</v>
      </c>
    </row>
    <row r="451" spans="1:25" ht="12.75">
      <c r="A451" s="10"/>
      <c r="B451" s="10"/>
      <c r="C451" s="10" t="s">
        <v>29</v>
      </c>
      <c r="D451" s="42">
        <v>19</v>
      </c>
      <c r="E451" s="10">
        <v>12</v>
      </c>
      <c r="F451" s="10">
        <v>3</v>
      </c>
      <c r="G451" s="10">
        <v>3</v>
      </c>
      <c r="H451" s="10">
        <v>1</v>
      </c>
      <c r="I451" s="10">
        <v>0.5</v>
      </c>
      <c r="J451" s="10">
        <f t="shared" si="40"/>
        <v>9.5</v>
      </c>
      <c r="K451" s="10"/>
      <c r="L451" s="10"/>
      <c r="M451" s="10"/>
      <c r="N451" s="10"/>
      <c r="O451" s="10"/>
      <c r="P451" s="10">
        <v>30</v>
      </c>
      <c r="Q451" s="10"/>
      <c r="R451" s="10">
        <v>27</v>
      </c>
      <c r="S451" s="10"/>
      <c r="T451" s="10"/>
      <c r="U451" s="10"/>
      <c r="V451" s="10"/>
      <c r="W451" s="10"/>
      <c r="X451" s="10">
        <f t="shared" si="41"/>
        <v>57</v>
      </c>
      <c r="Y451" s="10">
        <f t="shared" si="42"/>
        <v>34.2</v>
      </c>
    </row>
    <row r="452" spans="1:25" ht="15.75">
      <c r="A452" s="8"/>
      <c r="B452" s="8"/>
      <c r="C452" s="9" t="s">
        <v>42</v>
      </c>
      <c r="D452" s="44"/>
      <c r="E452" s="8"/>
      <c r="F452" s="8"/>
      <c r="G452" s="8"/>
      <c r="H452" s="8"/>
      <c r="I452" s="8"/>
      <c r="J452" s="10">
        <f t="shared" si="40"/>
        <v>0</v>
      </c>
      <c r="K452" s="8"/>
      <c r="L452" s="10"/>
      <c r="M452" s="10"/>
      <c r="N452" s="10"/>
      <c r="O452" s="10"/>
      <c r="P452" s="10"/>
      <c r="Q452" s="10"/>
      <c r="R452" s="10"/>
      <c r="S452" s="10"/>
      <c r="T452" s="10"/>
      <c r="U452" s="10"/>
      <c r="V452" s="10"/>
      <c r="W452" s="10"/>
      <c r="X452" s="10">
        <f t="shared" si="41"/>
        <v>0</v>
      </c>
      <c r="Y452" s="10">
        <f t="shared" si="42"/>
        <v>0</v>
      </c>
    </row>
    <row r="453" spans="1:25" ht="12.75">
      <c r="A453" s="10" t="s">
        <v>17</v>
      </c>
      <c r="B453" s="11"/>
      <c r="C453" s="10" t="s">
        <v>18</v>
      </c>
      <c r="D453" s="42">
        <v>1</v>
      </c>
      <c r="E453" s="10">
        <v>250</v>
      </c>
      <c r="F453" s="10">
        <v>50</v>
      </c>
      <c r="G453" s="10">
        <v>10</v>
      </c>
      <c r="H453" s="10">
        <v>8</v>
      </c>
      <c r="I453" s="10">
        <v>9</v>
      </c>
      <c r="J453" s="10">
        <f t="shared" si="40"/>
        <v>9</v>
      </c>
      <c r="K453" s="11"/>
      <c r="L453" s="10"/>
      <c r="M453" s="10"/>
      <c r="N453" s="10"/>
      <c r="O453" s="10"/>
      <c r="P453" s="10"/>
      <c r="Q453" s="10"/>
      <c r="R453" s="10">
        <v>50</v>
      </c>
      <c r="S453" s="10"/>
      <c r="T453" s="10"/>
      <c r="U453" s="10"/>
      <c r="V453" s="10"/>
      <c r="W453" s="10"/>
      <c r="X453" s="10">
        <f t="shared" si="41"/>
        <v>50</v>
      </c>
      <c r="Y453" s="10">
        <f t="shared" si="42"/>
        <v>30</v>
      </c>
    </row>
    <row r="454" spans="1:25" ht="12.75">
      <c r="A454" s="10" t="s">
        <v>19</v>
      </c>
      <c r="B454" s="10" t="s">
        <v>20</v>
      </c>
      <c r="C454" s="10" t="s">
        <v>18</v>
      </c>
      <c r="D454" s="42">
        <v>1</v>
      </c>
      <c r="E454" s="10">
        <v>250</v>
      </c>
      <c r="F454" s="10">
        <v>50</v>
      </c>
      <c r="G454" s="10">
        <v>10</v>
      </c>
      <c r="H454" s="10">
        <v>8</v>
      </c>
      <c r="I454" s="10">
        <v>9</v>
      </c>
      <c r="J454" s="10">
        <f t="shared" si="40"/>
        <v>9</v>
      </c>
      <c r="K454" s="10"/>
      <c r="L454" s="10"/>
      <c r="M454" s="10"/>
      <c r="N454" s="10"/>
      <c r="O454" s="10"/>
      <c r="P454" s="10"/>
      <c r="Q454" s="10"/>
      <c r="R454" s="10"/>
      <c r="S454" s="12">
        <v>250</v>
      </c>
      <c r="T454" s="10"/>
      <c r="U454" s="10"/>
      <c r="V454" s="12"/>
      <c r="W454" s="10">
        <v>250</v>
      </c>
      <c r="X454" s="10">
        <f t="shared" si="41"/>
        <v>0</v>
      </c>
      <c r="Y454" s="10">
        <f t="shared" si="42"/>
        <v>30</v>
      </c>
    </row>
    <row r="455" spans="1:25" ht="12.75">
      <c r="A455" s="10"/>
      <c r="B455" s="10"/>
      <c r="C455" s="10" t="s">
        <v>43</v>
      </c>
      <c r="D455" s="42">
        <v>5</v>
      </c>
      <c r="E455" s="10">
        <v>50</v>
      </c>
      <c r="F455" s="10">
        <v>15</v>
      </c>
      <c r="G455" s="10">
        <v>3</v>
      </c>
      <c r="H455" s="10">
        <v>8</v>
      </c>
      <c r="I455" s="10">
        <v>5</v>
      </c>
      <c r="J455" s="10">
        <f t="shared" si="40"/>
        <v>25</v>
      </c>
      <c r="K455" s="10"/>
      <c r="L455" s="10">
        <v>75</v>
      </c>
      <c r="M455" s="10"/>
      <c r="N455" s="10"/>
      <c r="O455" s="10"/>
      <c r="P455" s="10"/>
      <c r="Q455" s="10"/>
      <c r="R455" s="10"/>
      <c r="S455" s="10"/>
      <c r="T455" s="10">
        <v>75</v>
      </c>
      <c r="U455" s="10"/>
      <c r="V455" s="10"/>
      <c r="W455" s="10"/>
      <c r="X455" s="10">
        <f t="shared" si="41"/>
        <v>150</v>
      </c>
      <c r="Y455" s="10">
        <f t="shared" si="42"/>
        <v>45</v>
      </c>
    </row>
    <row r="456" spans="1:25" ht="12.75">
      <c r="A456" s="10"/>
      <c r="B456" s="10"/>
      <c r="C456" s="10" t="s">
        <v>22</v>
      </c>
      <c r="D456" s="42">
        <v>1</v>
      </c>
      <c r="E456" s="10">
        <v>10</v>
      </c>
      <c r="F456" s="10">
        <v>3</v>
      </c>
      <c r="G456" s="10">
        <v>3</v>
      </c>
      <c r="H456" s="10">
        <v>8</v>
      </c>
      <c r="I456" s="10">
        <v>5</v>
      </c>
      <c r="J456" s="10">
        <f t="shared" si="40"/>
        <v>5</v>
      </c>
      <c r="K456" s="10"/>
      <c r="L456" s="10">
        <v>3</v>
      </c>
      <c r="M456" s="10"/>
      <c r="N456" s="10"/>
      <c r="O456" s="10"/>
      <c r="P456" s="10"/>
      <c r="Q456" s="10"/>
      <c r="R456" s="10"/>
      <c r="S456" s="10"/>
      <c r="T456" s="10">
        <v>3</v>
      </c>
      <c r="U456" s="10"/>
      <c r="V456" s="10"/>
      <c r="W456" s="10"/>
      <c r="X456" s="10">
        <f t="shared" si="41"/>
        <v>6</v>
      </c>
      <c r="Y456" s="10">
        <f t="shared" si="42"/>
        <v>1.8</v>
      </c>
    </row>
    <row r="457" spans="1:25" ht="12.75">
      <c r="A457" s="10"/>
      <c r="B457" s="10"/>
      <c r="C457" s="10" t="s">
        <v>23</v>
      </c>
      <c r="D457" s="42">
        <v>20</v>
      </c>
      <c r="E457" s="10">
        <v>12</v>
      </c>
      <c r="F457" s="10">
        <v>3</v>
      </c>
      <c r="G457" s="10">
        <v>3</v>
      </c>
      <c r="H457" s="10">
        <v>8</v>
      </c>
      <c r="I457" s="10">
        <v>1.5</v>
      </c>
      <c r="J457" s="10">
        <f t="shared" si="40"/>
        <v>30</v>
      </c>
      <c r="K457" s="10"/>
      <c r="L457" s="10">
        <v>60</v>
      </c>
      <c r="M457" s="10"/>
      <c r="N457" s="10"/>
      <c r="O457" s="10"/>
      <c r="P457" s="10"/>
      <c r="Q457" s="10"/>
      <c r="R457" s="10"/>
      <c r="S457" s="10"/>
      <c r="T457" s="10"/>
      <c r="U457" s="10"/>
      <c r="V457" s="10">
        <v>60</v>
      </c>
      <c r="W457" s="10"/>
      <c r="X457" s="10">
        <f t="shared" si="41"/>
        <v>120</v>
      </c>
      <c r="Y457" s="10">
        <f t="shared" si="42"/>
        <v>36</v>
      </c>
    </row>
    <row r="458" spans="1:25" ht="12.75">
      <c r="A458" s="10"/>
      <c r="B458" s="10"/>
      <c r="C458" s="10" t="s">
        <v>24</v>
      </c>
      <c r="D458" s="42">
        <v>10</v>
      </c>
      <c r="E458" s="10">
        <v>8</v>
      </c>
      <c r="F458" s="10">
        <v>3</v>
      </c>
      <c r="G458" s="10">
        <v>5</v>
      </c>
      <c r="H458" s="10">
        <v>1</v>
      </c>
      <c r="I458" s="10">
        <v>1</v>
      </c>
      <c r="J458" s="10">
        <f t="shared" si="40"/>
        <v>10</v>
      </c>
      <c r="K458" s="10"/>
      <c r="L458" s="10"/>
      <c r="M458" s="10">
        <v>30</v>
      </c>
      <c r="N458" s="10"/>
      <c r="O458" s="10"/>
      <c r="P458" s="10"/>
      <c r="Q458" s="10"/>
      <c r="R458" s="10"/>
      <c r="S458" s="10"/>
      <c r="T458" s="10"/>
      <c r="U458" s="10"/>
      <c r="V458" s="10"/>
      <c r="W458" s="10"/>
      <c r="X458" s="10">
        <f t="shared" si="41"/>
        <v>30</v>
      </c>
      <c r="Y458" s="10">
        <f t="shared" si="42"/>
        <v>18</v>
      </c>
    </row>
    <row r="459" spans="1:25" ht="12.75">
      <c r="A459" s="10"/>
      <c r="B459" s="10"/>
      <c r="C459" s="10" t="s">
        <v>25</v>
      </c>
      <c r="D459" s="42">
        <v>1</v>
      </c>
      <c r="E459" s="10">
        <v>16</v>
      </c>
      <c r="F459" s="10">
        <v>6</v>
      </c>
      <c r="G459" s="10">
        <v>5</v>
      </c>
      <c r="H459" s="10">
        <v>1</v>
      </c>
      <c r="I459" s="10">
        <v>1</v>
      </c>
      <c r="J459" s="10">
        <f t="shared" si="40"/>
        <v>1</v>
      </c>
      <c r="K459" s="10"/>
      <c r="L459" s="10"/>
      <c r="M459" s="10">
        <v>6</v>
      </c>
      <c r="N459" s="10"/>
      <c r="O459" s="10"/>
      <c r="P459" s="10"/>
      <c r="Q459" s="10"/>
      <c r="R459" s="10"/>
      <c r="S459" s="10"/>
      <c r="T459" s="10"/>
      <c r="U459" s="10"/>
      <c r="V459" s="10"/>
      <c r="W459" s="10"/>
      <c r="X459" s="10">
        <f t="shared" si="41"/>
        <v>6</v>
      </c>
      <c r="Y459" s="10">
        <f t="shared" si="42"/>
        <v>3.6</v>
      </c>
    </row>
    <row r="460" spans="1:25" ht="15">
      <c r="A460" s="10"/>
      <c r="B460" s="10"/>
      <c r="C460" s="13" t="s">
        <v>44</v>
      </c>
      <c r="D460" s="42"/>
      <c r="E460" s="10"/>
      <c r="F460" s="10"/>
      <c r="G460" s="10"/>
      <c r="H460" s="10"/>
      <c r="I460" s="10"/>
      <c r="J460" s="10">
        <f t="shared" si="40"/>
        <v>0</v>
      </c>
      <c r="K460" s="10"/>
      <c r="L460" s="10"/>
      <c r="M460" s="10"/>
      <c r="N460" s="10"/>
      <c r="O460" s="10"/>
      <c r="P460" s="10"/>
      <c r="Q460" s="10"/>
      <c r="R460" s="10"/>
      <c r="S460" s="10"/>
      <c r="T460" s="10"/>
      <c r="U460" s="10"/>
      <c r="V460" s="10"/>
      <c r="W460" s="10"/>
      <c r="X460" s="10">
        <f t="shared" si="41"/>
        <v>0</v>
      </c>
      <c r="Y460" s="10">
        <f t="shared" si="42"/>
        <v>0</v>
      </c>
    </row>
    <row r="461" spans="1:25" ht="12.75">
      <c r="A461" s="10"/>
      <c r="B461" s="10"/>
      <c r="C461" s="10" t="s">
        <v>28</v>
      </c>
      <c r="D461" s="42">
        <v>10</v>
      </c>
      <c r="E461" s="10">
        <v>12</v>
      </c>
      <c r="F461" s="10">
        <v>3</v>
      </c>
      <c r="G461" s="10">
        <v>3</v>
      </c>
      <c r="H461" s="10">
        <v>1</v>
      </c>
      <c r="I461" s="10">
        <v>1.5</v>
      </c>
      <c r="J461" s="10">
        <f t="shared" si="40"/>
        <v>15</v>
      </c>
      <c r="K461" s="10"/>
      <c r="L461" s="10"/>
      <c r="M461" s="10"/>
      <c r="N461" s="10"/>
      <c r="O461" s="10"/>
      <c r="P461" s="10"/>
      <c r="Q461" s="10"/>
      <c r="R461" s="10"/>
      <c r="S461" s="10"/>
      <c r="T461" s="10"/>
      <c r="U461" s="10">
        <v>30</v>
      </c>
      <c r="V461" s="10"/>
      <c r="W461" s="10"/>
      <c r="X461" s="10">
        <f t="shared" si="41"/>
        <v>30</v>
      </c>
      <c r="Y461" s="10">
        <f t="shared" si="42"/>
        <v>18</v>
      </c>
    </row>
    <row r="462" spans="1:25" ht="12.75">
      <c r="A462" s="10"/>
      <c r="B462" s="10"/>
      <c r="C462" s="10" t="s">
        <v>29</v>
      </c>
      <c r="D462" s="42">
        <v>1</v>
      </c>
      <c r="E462" s="10">
        <v>12</v>
      </c>
      <c r="F462" s="10">
        <v>3</v>
      </c>
      <c r="G462" s="10">
        <v>3</v>
      </c>
      <c r="H462" s="10">
        <v>1</v>
      </c>
      <c r="I462" s="10">
        <v>0.5</v>
      </c>
      <c r="J462" s="10">
        <f t="shared" si="40"/>
        <v>0.5</v>
      </c>
      <c r="K462" s="10"/>
      <c r="L462" s="10"/>
      <c r="M462" s="10"/>
      <c r="N462" s="10"/>
      <c r="O462" s="10"/>
      <c r="P462" s="10"/>
      <c r="Q462" s="10"/>
      <c r="R462" s="10"/>
      <c r="S462" s="10"/>
      <c r="T462" s="10"/>
      <c r="U462" s="10">
        <v>3</v>
      </c>
      <c r="V462" s="10"/>
      <c r="W462" s="10"/>
      <c r="X462" s="10">
        <f t="shared" si="41"/>
        <v>3</v>
      </c>
      <c r="Y462" s="10">
        <f t="shared" si="42"/>
        <v>1.8</v>
      </c>
    </row>
    <row r="463" spans="1:25" ht="12.75">
      <c r="A463" s="10"/>
      <c r="B463" s="10"/>
      <c r="C463" s="10" t="s">
        <v>45</v>
      </c>
      <c r="D463" s="42">
        <v>7</v>
      </c>
      <c r="E463" s="10">
        <v>19</v>
      </c>
      <c r="F463" s="10">
        <v>4.5</v>
      </c>
      <c r="G463" s="10">
        <v>3</v>
      </c>
      <c r="H463" s="10">
        <v>1</v>
      </c>
      <c r="I463" s="10">
        <v>1.5</v>
      </c>
      <c r="J463" s="10">
        <f t="shared" si="40"/>
        <v>10.5</v>
      </c>
      <c r="K463" s="10"/>
      <c r="L463" s="10"/>
      <c r="M463" s="10"/>
      <c r="N463" s="10"/>
      <c r="O463" s="10"/>
      <c r="P463" s="10"/>
      <c r="Q463" s="10"/>
      <c r="R463" s="10"/>
      <c r="S463" s="10"/>
      <c r="T463" s="10"/>
      <c r="U463" s="10">
        <v>31.5</v>
      </c>
      <c r="V463" s="10"/>
      <c r="W463" s="10"/>
      <c r="X463" s="10">
        <f t="shared" si="41"/>
        <v>31.5</v>
      </c>
      <c r="Y463" s="10">
        <f t="shared" si="42"/>
        <v>18.9</v>
      </c>
    </row>
    <row r="464" spans="1:25" ht="12.75">
      <c r="A464" s="10"/>
      <c r="B464" s="10"/>
      <c r="C464" s="10" t="s">
        <v>34</v>
      </c>
      <c r="D464" s="42">
        <v>10</v>
      </c>
      <c r="E464" s="10">
        <v>12</v>
      </c>
      <c r="F464" s="10">
        <v>3</v>
      </c>
      <c r="G464" s="10">
        <v>3</v>
      </c>
      <c r="H464" s="10">
        <v>1</v>
      </c>
      <c r="I464" s="10">
        <v>1.5</v>
      </c>
      <c r="J464" s="10">
        <f t="shared" si="40"/>
        <v>15</v>
      </c>
      <c r="K464" s="10"/>
      <c r="L464" s="10"/>
      <c r="M464" s="10"/>
      <c r="N464" s="10"/>
      <c r="O464" s="10"/>
      <c r="P464" s="10"/>
      <c r="Q464" s="10"/>
      <c r="R464" s="10"/>
      <c r="S464" s="10"/>
      <c r="T464" s="10"/>
      <c r="U464" s="10">
        <v>30</v>
      </c>
      <c r="V464" s="10"/>
      <c r="W464" s="10"/>
      <c r="X464" s="10">
        <f t="shared" si="41"/>
        <v>30</v>
      </c>
      <c r="Y464" s="10">
        <f t="shared" si="42"/>
        <v>18</v>
      </c>
    </row>
    <row r="465" spans="1:25" ht="15">
      <c r="A465" s="10"/>
      <c r="B465" s="10"/>
      <c r="C465" s="13" t="s">
        <v>46</v>
      </c>
      <c r="D465" s="42"/>
      <c r="E465" s="10"/>
      <c r="F465" s="10"/>
      <c r="G465" s="10"/>
      <c r="H465" s="10"/>
      <c r="I465" s="10"/>
      <c r="J465" s="10">
        <f t="shared" si="40"/>
        <v>0</v>
      </c>
      <c r="K465" s="10"/>
      <c r="L465" s="10"/>
      <c r="M465" s="10"/>
      <c r="N465" s="10"/>
      <c r="O465" s="10"/>
      <c r="P465" s="10"/>
      <c r="Q465" s="10"/>
      <c r="R465" s="10"/>
      <c r="S465" s="10"/>
      <c r="T465" s="10"/>
      <c r="U465" s="10"/>
      <c r="V465" s="10"/>
      <c r="W465" s="10"/>
      <c r="X465" s="10">
        <f t="shared" si="41"/>
        <v>0</v>
      </c>
      <c r="Y465" s="10">
        <f t="shared" si="42"/>
        <v>0</v>
      </c>
    </row>
    <row r="466" spans="1:25" ht="12.75">
      <c r="A466" s="10"/>
      <c r="B466" s="10"/>
      <c r="C466" s="10" t="s">
        <v>50</v>
      </c>
      <c r="D466" s="42">
        <v>585</v>
      </c>
      <c r="E466" s="10">
        <v>145</v>
      </c>
      <c r="F466" s="10">
        <v>45</v>
      </c>
      <c r="G466" s="10">
        <v>20</v>
      </c>
      <c r="H466" s="10">
        <v>12</v>
      </c>
      <c r="I466" s="10">
        <v>1.5</v>
      </c>
      <c r="J466" s="10">
        <f aca="true" t="shared" si="43" ref="J466:J474">I466*D466/1000</f>
        <v>0.8775</v>
      </c>
      <c r="K466" s="10"/>
      <c r="L466" s="10"/>
      <c r="M466" s="10"/>
      <c r="N466" s="10"/>
      <c r="O466" s="10"/>
      <c r="P466" s="10">
        <f>D466*F466/1000</f>
        <v>26.325</v>
      </c>
      <c r="Q466" s="10"/>
      <c r="R466" s="10"/>
      <c r="S466" s="10"/>
      <c r="T466" s="10"/>
      <c r="U466" s="10"/>
      <c r="V466" s="10"/>
      <c r="W466" s="10"/>
      <c r="X466" s="10">
        <f t="shared" si="41"/>
        <v>26.325</v>
      </c>
      <c r="Y466" s="10">
        <f>4*5*E466*D466/100/1000</f>
        <v>16.965</v>
      </c>
    </row>
    <row r="467" spans="1:25" ht="12.75">
      <c r="A467" s="10"/>
      <c r="B467" s="10"/>
      <c r="C467" s="10" t="s">
        <v>51</v>
      </c>
      <c r="D467" s="42">
        <v>90</v>
      </c>
      <c r="E467" s="10">
        <v>145</v>
      </c>
      <c r="F467" s="10">
        <v>45</v>
      </c>
      <c r="G467" s="10">
        <v>20</v>
      </c>
      <c r="H467" s="10">
        <v>12</v>
      </c>
      <c r="I467" s="10">
        <v>1.5</v>
      </c>
      <c r="J467" s="10">
        <f t="shared" si="43"/>
        <v>0.135</v>
      </c>
      <c r="K467" s="10"/>
      <c r="L467" s="10"/>
      <c r="M467" s="10"/>
      <c r="N467" s="12">
        <f>D467*E467/1000</f>
        <v>13.05</v>
      </c>
      <c r="O467" s="10"/>
      <c r="P467" s="10"/>
      <c r="Q467" s="10"/>
      <c r="R467" s="10"/>
      <c r="S467" s="10"/>
      <c r="T467" s="10"/>
      <c r="U467" s="10"/>
      <c r="V467" s="10"/>
      <c r="W467" s="10">
        <v>13.05</v>
      </c>
      <c r="X467" s="10">
        <f t="shared" si="41"/>
        <v>0</v>
      </c>
      <c r="Y467" s="10">
        <f>4*5*E467*D467/100/1000</f>
        <v>2.61</v>
      </c>
    </row>
    <row r="468" spans="1:25" ht="12.75">
      <c r="A468" s="10"/>
      <c r="B468" s="10" t="s">
        <v>48</v>
      </c>
      <c r="C468" s="10" t="s">
        <v>52</v>
      </c>
      <c r="D468" s="42">
        <v>90</v>
      </c>
      <c r="E468" s="10">
        <v>145</v>
      </c>
      <c r="F468" s="10">
        <v>45</v>
      </c>
      <c r="G468" s="10">
        <v>20</v>
      </c>
      <c r="H468" s="10">
        <v>12</v>
      </c>
      <c r="I468" s="10">
        <v>1.5</v>
      </c>
      <c r="J468" s="10">
        <f t="shared" si="43"/>
        <v>0.135</v>
      </c>
      <c r="K468" s="10"/>
      <c r="L468" s="10"/>
      <c r="M468" s="10"/>
      <c r="N468" s="10"/>
      <c r="O468" s="10"/>
      <c r="P468" s="10">
        <f>D468*F468/1000</f>
        <v>4.05</v>
      </c>
      <c r="Q468" s="10"/>
      <c r="R468" s="10"/>
      <c r="S468" s="10"/>
      <c r="T468" s="10"/>
      <c r="U468" s="10"/>
      <c r="V468" s="10"/>
      <c r="W468" s="10"/>
      <c r="X468" s="10">
        <f t="shared" si="41"/>
        <v>4.05</v>
      </c>
      <c r="Y468" s="10">
        <f>4*5*E468*D468/100/1000</f>
        <v>2.61</v>
      </c>
    </row>
    <row r="469" spans="1:25" ht="12.75">
      <c r="A469" s="10"/>
      <c r="B469" s="10" t="s">
        <v>48</v>
      </c>
      <c r="C469" s="10" t="s">
        <v>53</v>
      </c>
      <c r="D469" s="42">
        <v>1160</v>
      </c>
      <c r="E469" s="10">
        <v>145</v>
      </c>
      <c r="F469" s="10">
        <v>45</v>
      </c>
      <c r="G469" s="10">
        <v>20</v>
      </c>
      <c r="H469" s="10">
        <v>12</v>
      </c>
      <c r="I469" s="10">
        <v>1.5</v>
      </c>
      <c r="J469" s="10">
        <f t="shared" si="43"/>
        <v>1.74</v>
      </c>
      <c r="K469" s="10"/>
      <c r="L469" s="10"/>
      <c r="M469" s="10"/>
      <c r="N469" s="10"/>
      <c r="O469" s="10"/>
      <c r="P469" s="10"/>
      <c r="Q469" s="10"/>
      <c r="R469" s="10">
        <f>E469*G469/1000</f>
        <v>2.9</v>
      </c>
      <c r="S469" s="10"/>
      <c r="T469" s="10"/>
      <c r="U469" s="10"/>
      <c r="V469" s="10"/>
      <c r="W469" s="10"/>
      <c r="X469" s="10">
        <f t="shared" si="41"/>
        <v>2.9</v>
      </c>
      <c r="Y469" s="10">
        <f>4*5*E469*D469/100/1000</f>
        <v>33.64</v>
      </c>
    </row>
    <row r="470" spans="1:25" ht="12.75">
      <c r="A470" s="10"/>
      <c r="B470" s="10"/>
      <c r="C470" s="10" t="s">
        <v>54</v>
      </c>
      <c r="D470" s="42">
        <v>325</v>
      </c>
      <c r="E470" s="10">
        <v>145</v>
      </c>
      <c r="F470" s="10">
        <v>45</v>
      </c>
      <c r="G470" s="10">
        <v>20</v>
      </c>
      <c r="H470" s="10">
        <v>12</v>
      </c>
      <c r="I470" s="10">
        <v>1.5</v>
      </c>
      <c r="J470" s="10">
        <f t="shared" si="43"/>
        <v>0.4875</v>
      </c>
      <c r="K470" s="10"/>
      <c r="L470" s="10"/>
      <c r="M470" s="10"/>
      <c r="N470" s="10"/>
      <c r="O470" s="10"/>
      <c r="P470" s="12">
        <f>D470*E470/1000</f>
        <v>47.125</v>
      </c>
      <c r="Q470" s="10"/>
      <c r="R470" s="10"/>
      <c r="S470" s="10"/>
      <c r="T470" s="10"/>
      <c r="U470" s="10"/>
      <c r="V470" s="10"/>
      <c r="W470" s="10">
        <v>47</v>
      </c>
      <c r="X470" s="10">
        <f t="shared" si="41"/>
        <v>0.125</v>
      </c>
      <c r="Y470" s="10">
        <f>4*5*E470*D470/100/1000</f>
        <v>9.425</v>
      </c>
    </row>
    <row r="471" spans="1:25" ht="12.75">
      <c r="A471" s="10"/>
      <c r="B471" s="10"/>
      <c r="C471" s="10" t="s">
        <v>55</v>
      </c>
      <c r="D471" s="42">
        <v>1334</v>
      </c>
      <c r="E471" s="10">
        <v>145</v>
      </c>
      <c r="F471" s="10">
        <v>45</v>
      </c>
      <c r="G471" s="10">
        <v>20</v>
      </c>
      <c r="H471" s="10">
        <v>12</v>
      </c>
      <c r="I471" s="10">
        <v>1.5</v>
      </c>
      <c r="J471" s="10">
        <f t="shared" si="43"/>
        <v>2.001</v>
      </c>
      <c r="K471" s="10"/>
      <c r="L471" s="10"/>
      <c r="M471" s="12">
        <f>E471*D471/1000</f>
        <v>193.43</v>
      </c>
      <c r="N471" s="10"/>
      <c r="O471" s="10"/>
      <c r="P471" s="10"/>
      <c r="Q471" s="10"/>
      <c r="R471" s="12"/>
      <c r="S471" s="10"/>
      <c r="T471" s="10"/>
      <c r="U471" s="10"/>
      <c r="V471" s="10"/>
      <c r="W471" s="10">
        <v>193.4</v>
      </c>
      <c r="X471" s="10">
        <f t="shared" si="41"/>
        <v>0.030000000000001137</v>
      </c>
      <c r="Y471" s="10">
        <f>4*5*E471*D471/100/1000</f>
        <v>38.686</v>
      </c>
    </row>
    <row r="472" spans="1:25" ht="12.75">
      <c r="A472" s="10"/>
      <c r="B472" s="10" t="s">
        <v>56</v>
      </c>
      <c r="C472" s="10" t="s">
        <v>57</v>
      </c>
      <c r="D472" s="42">
        <v>650</v>
      </c>
      <c r="E472" s="10">
        <v>145</v>
      </c>
      <c r="F472" s="10">
        <v>45</v>
      </c>
      <c r="G472" s="10">
        <v>20</v>
      </c>
      <c r="H472" s="10">
        <v>12</v>
      </c>
      <c r="I472" s="10">
        <v>1.5</v>
      </c>
      <c r="J472" s="10">
        <f t="shared" si="43"/>
        <v>0.975</v>
      </c>
      <c r="K472" s="10"/>
      <c r="L472" s="10"/>
      <c r="M472" s="10"/>
      <c r="N472" s="10"/>
      <c r="O472" s="10"/>
      <c r="P472" s="10"/>
      <c r="Q472" s="10"/>
      <c r="R472" s="10">
        <f>E472*G472/1000</f>
        <v>2.9</v>
      </c>
      <c r="S472" s="10"/>
      <c r="T472" s="10"/>
      <c r="U472" s="10"/>
      <c r="V472" s="10"/>
      <c r="W472" s="10"/>
      <c r="X472" s="10">
        <f t="shared" si="41"/>
        <v>2.9</v>
      </c>
      <c r="Y472" s="10">
        <f>4*5*E472*D472/100/1000</f>
        <v>18.85</v>
      </c>
    </row>
    <row r="473" spans="1:25" ht="12.75">
      <c r="A473" s="10"/>
      <c r="B473" s="10"/>
      <c r="C473" s="10" t="s">
        <v>58</v>
      </c>
      <c r="D473" s="42"/>
      <c r="E473" s="10">
        <v>145</v>
      </c>
      <c r="F473" s="10">
        <v>45</v>
      </c>
      <c r="G473" s="10">
        <v>10</v>
      </c>
      <c r="H473" s="10">
        <v>12</v>
      </c>
      <c r="I473" s="10">
        <v>1.5</v>
      </c>
      <c r="J473" s="10">
        <f t="shared" si="43"/>
        <v>0</v>
      </c>
      <c r="K473" s="10"/>
      <c r="L473" s="10"/>
      <c r="M473" s="10"/>
      <c r="N473" s="10"/>
      <c r="O473" s="10"/>
      <c r="P473" s="10"/>
      <c r="Q473" s="10"/>
      <c r="R473" s="10"/>
      <c r="S473" s="10"/>
      <c r="T473" s="10"/>
      <c r="U473" s="10"/>
      <c r="V473" s="10"/>
      <c r="W473" s="10"/>
      <c r="X473" s="10">
        <f t="shared" si="41"/>
        <v>0</v>
      </c>
      <c r="Y473" s="10">
        <f>4*5*E473*D473/100/1000</f>
        <v>0</v>
      </c>
    </row>
    <row r="474" spans="1:25" ht="12.75">
      <c r="A474" s="10"/>
      <c r="B474" s="10"/>
      <c r="C474" s="10" t="s">
        <v>59</v>
      </c>
      <c r="D474" s="42">
        <v>200</v>
      </c>
      <c r="E474" s="10">
        <v>145</v>
      </c>
      <c r="F474" s="10">
        <v>45</v>
      </c>
      <c r="G474" s="10">
        <v>10</v>
      </c>
      <c r="H474" s="10">
        <v>12</v>
      </c>
      <c r="I474" s="10">
        <v>1.5</v>
      </c>
      <c r="J474" s="10">
        <f t="shared" si="43"/>
        <v>0.3</v>
      </c>
      <c r="K474" s="10"/>
      <c r="L474" s="10"/>
      <c r="M474" s="10"/>
      <c r="N474" s="10"/>
      <c r="O474" s="10"/>
      <c r="P474" s="10"/>
      <c r="Q474" s="10"/>
      <c r="R474" s="10">
        <f>E474*G474/1000</f>
        <v>1.45</v>
      </c>
      <c r="S474" s="10"/>
      <c r="T474" s="10"/>
      <c r="U474" s="10"/>
      <c r="V474" s="10"/>
      <c r="W474" s="10"/>
      <c r="X474" s="10">
        <f t="shared" si="41"/>
        <v>1.45</v>
      </c>
      <c r="Y474" s="10">
        <f>4*5*E474*D474/100/1000</f>
        <v>5.8</v>
      </c>
    </row>
    <row r="475" spans="1:25" ht="12.75">
      <c r="A475" s="10"/>
      <c r="B475" s="10"/>
      <c r="C475" s="41" t="s">
        <v>100</v>
      </c>
      <c r="D475" s="42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  <c r="S475" s="10"/>
      <c r="T475" s="10"/>
      <c r="U475" s="10"/>
      <c r="V475" s="10"/>
      <c r="W475" s="10"/>
      <c r="X475" s="10"/>
      <c r="Y475" s="10"/>
    </row>
    <row r="476" spans="1:25" ht="12.75">
      <c r="A476" s="10"/>
      <c r="B476" s="10"/>
      <c r="C476" s="43" t="s">
        <v>112</v>
      </c>
      <c r="D476" s="42">
        <v>3</v>
      </c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10"/>
    </row>
    <row r="477" spans="1:25" ht="12.75">
      <c r="A477" s="10"/>
      <c r="B477" s="10"/>
      <c r="C477" s="10" t="s">
        <v>102</v>
      </c>
      <c r="D477" s="42">
        <v>2</v>
      </c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  <c r="S477" s="10"/>
      <c r="T477" s="10"/>
      <c r="U477" s="10"/>
      <c r="V477" s="10"/>
      <c r="W477" s="10"/>
      <c r="X477" s="10"/>
      <c r="Y477" s="10"/>
    </row>
    <row r="478" spans="1:25" ht="12.75">
      <c r="A478" s="10"/>
      <c r="B478" s="10"/>
      <c r="C478" s="10" t="s">
        <v>24</v>
      </c>
      <c r="D478" s="42">
        <v>14</v>
      </c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  <c r="S478" s="10"/>
      <c r="T478" s="10"/>
      <c r="U478" s="10"/>
      <c r="V478" s="10"/>
      <c r="W478" s="10"/>
      <c r="X478" s="10"/>
      <c r="Y478" s="10"/>
    </row>
    <row r="479" spans="1:25" ht="12.75">
      <c r="A479" s="10"/>
      <c r="B479" s="10"/>
      <c r="C479" s="10" t="s">
        <v>22</v>
      </c>
      <c r="D479" s="42">
        <v>6</v>
      </c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  <c r="S479" s="10"/>
      <c r="T479" s="10"/>
      <c r="U479" s="10"/>
      <c r="V479" s="10"/>
      <c r="W479" s="10"/>
      <c r="X479" s="10"/>
      <c r="Y479" s="10"/>
    </row>
    <row r="480" spans="1:25" ht="12.75">
      <c r="A480" s="10"/>
      <c r="B480" s="10"/>
      <c r="C480" s="10" t="s">
        <v>118</v>
      </c>
      <c r="D480" s="42">
        <v>19</v>
      </c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10"/>
    </row>
    <row r="481" spans="1:25" ht="12.75">
      <c r="A481" s="10"/>
      <c r="B481" s="10"/>
      <c r="C481" s="10" t="s">
        <v>103</v>
      </c>
      <c r="D481" s="42">
        <v>10</v>
      </c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  <c r="S481" s="10"/>
      <c r="T481" s="10"/>
      <c r="U481" s="10"/>
      <c r="V481" s="10"/>
      <c r="W481" s="10"/>
      <c r="X481" s="10"/>
      <c r="Y481" s="10"/>
    </row>
    <row r="482" spans="1:25" ht="12.75">
      <c r="A482" s="10"/>
      <c r="B482" s="10"/>
      <c r="C482" s="43" t="s">
        <v>113</v>
      </c>
      <c r="D482" s="42">
        <v>12</v>
      </c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  <c r="S482" s="10"/>
      <c r="T482" s="10"/>
      <c r="U482" s="10"/>
      <c r="V482" s="10"/>
      <c r="W482" s="10"/>
      <c r="X482" s="10"/>
      <c r="Y482" s="10"/>
    </row>
    <row r="483" spans="1:25" ht="12.75">
      <c r="A483" s="10"/>
      <c r="B483" s="10"/>
      <c r="C483" s="43" t="s">
        <v>110</v>
      </c>
      <c r="D483" s="42">
        <v>8</v>
      </c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  <c r="S483" s="10"/>
      <c r="T483" s="10"/>
      <c r="U483" s="10"/>
      <c r="V483" s="10"/>
      <c r="W483" s="10"/>
      <c r="X483" s="10"/>
      <c r="Y483" s="10"/>
    </row>
    <row r="484" spans="1:25" ht="12.75">
      <c r="A484" s="10"/>
      <c r="B484" s="10"/>
      <c r="C484" s="10" t="s">
        <v>114</v>
      </c>
      <c r="D484" s="42">
        <v>34</v>
      </c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10"/>
    </row>
    <row r="485" spans="1:25" ht="12.75">
      <c r="A485" s="10"/>
      <c r="B485" s="10"/>
      <c r="C485" s="41" t="s">
        <v>104</v>
      </c>
      <c r="D485" s="42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  <c r="S485" s="10"/>
      <c r="T485" s="10"/>
      <c r="U485" s="10"/>
      <c r="V485" s="10"/>
      <c r="W485" s="10"/>
      <c r="X485" s="10"/>
      <c r="Y485" s="10"/>
    </row>
    <row r="486" spans="1:25" ht="12.75">
      <c r="A486" s="10"/>
      <c r="B486" s="42">
        <v>2009</v>
      </c>
      <c r="C486" s="10" t="s">
        <v>105</v>
      </c>
      <c r="D486" s="42">
        <v>8</v>
      </c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  <c r="S486" s="10"/>
      <c r="T486" s="10"/>
      <c r="U486" s="10"/>
      <c r="V486" s="10"/>
      <c r="W486" s="10"/>
      <c r="X486" s="10"/>
      <c r="Y486" s="10"/>
    </row>
    <row r="487" spans="1:25" ht="12.75">
      <c r="A487" s="10"/>
      <c r="B487" s="42">
        <v>2009</v>
      </c>
      <c r="C487" s="10" t="s">
        <v>106</v>
      </c>
      <c r="D487" s="42">
        <v>1</v>
      </c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  <c r="S487" s="10"/>
      <c r="T487" s="10"/>
      <c r="U487" s="10"/>
      <c r="V487" s="10"/>
      <c r="W487" s="10"/>
      <c r="X487" s="10"/>
      <c r="Y487" s="10"/>
    </row>
    <row r="488" spans="1:25" ht="12.75">
      <c r="A488" s="10"/>
      <c r="B488" s="42">
        <v>2009</v>
      </c>
      <c r="C488" s="10" t="s">
        <v>125</v>
      </c>
      <c r="D488" s="42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</row>
    <row r="489" spans="1:25" ht="12.75">
      <c r="A489" s="10"/>
      <c r="B489" s="42">
        <v>2009</v>
      </c>
      <c r="C489" s="10" t="s">
        <v>108</v>
      </c>
      <c r="D489" s="42">
        <v>2</v>
      </c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0"/>
      <c r="Y489" s="10"/>
    </row>
    <row r="490" spans="1:25" ht="12.75">
      <c r="A490" s="10"/>
      <c r="B490" s="42">
        <v>2009</v>
      </c>
      <c r="C490" s="10" t="s">
        <v>111</v>
      </c>
      <c r="D490" s="42">
        <v>4</v>
      </c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  <c r="Y490" s="10"/>
    </row>
    <row r="491" spans="1:25" ht="12.75">
      <c r="A491" s="10"/>
      <c r="B491" s="42">
        <v>2009</v>
      </c>
      <c r="C491" s="43" t="s">
        <v>107</v>
      </c>
      <c r="D491" s="42">
        <v>2</v>
      </c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  <c r="X491" s="10"/>
      <c r="Y491" s="10"/>
    </row>
    <row r="492" spans="1:25" ht="12.75">
      <c r="A492" s="10"/>
      <c r="B492" s="42">
        <v>2009</v>
      </c>
      <c r="C492" s="43" t="s">
        <v>109</v>
      </c>
      <c r="D492" s="42">
        <v>9</v>
      </c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10"/>
    </row>
    <row r="493" spans="1:25" ht="12.75">
      <c r="A493" s="10"/>
      <c r="B493" s="42">
        <v>2009</v>
      </c>
      <c r="C493" s="43" t="s">
        <v>110</v>
      </c>
      <c r="D493" s="42">
        <v>7</v>
      </c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  <c r="S493" s="10"/>
      <c r="T493" s="10"/>
      <c r="U493" s="10"/>
      <c r="V493" s="10"/>
      <c r="W493" s="10"/>
      <c r="X493" s="10"/>
      <c r="Y493" s="10"/>
    </row>
    <row r="494" spans="1:25" ht="12.75">
      <c r="A494" s="10"/>
      <c r="B494" s="42"/>
      <c r="C494" s="41" t="s">
        <v>121</v>
      </c>
      <c r="D494" s="42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  <c r="S494" s="10"/>
      <c r="T494" s="10"/>
      <c r="U494" s="10"/>
      <c r="V494" s="10"/>
      <c r="W494" s="10"/>
      <c r="X494" s="10"/>
      <c r="Y494" s="10"/>
    </row>
    <row r="495" spans="1:25" ht="12.75">
      <c r="A495" s="10"/>
      <c r="B495" s="42"/>
      <c r="C495" s="10" t="s">
        <v>105</v>
      </c>
      <c r="D495" s="42">
        <v>4</v>
      </c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  <c r="S495" s="10"/>
      <c r="T495" s="10"/>
      <c r="U495" s="10"/>
      <c r="V495" s="10"/>
      <c r="W495" s="10"/>
      <c r="X495" s="10"/>
      <c r="Y495" s="10"/>
    </row>
    <row r="496" spans="1:25" ht="12.75">
      <c r="A496" s="10"/>
      <c r="B496" s="42"/>
      <c r="C496" s="10" t="s">
        <v>124</v>
      </c>
      <c r="D496" s="42">
        <v>7</v>
      </c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10"/>
    </row>
    <row r="497" spans="1:25" ht="12.75">
      <c r="A497" s="10"/>
      <c r="B497" s="42"/>
      <c r="C497" s="10" t="s">
        <v>125</v>
      </c>
      <c r="D497" s="42">
        <v>1</v>
      </c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0"/>
      <c r="Y497" s="10"/>
    </row>
    <row r="498" spans="1:25" ht="12.75">
      <c r="A498" s="10"/>
      <c r="B498" s="42"/>
      <c r="C498" s="43" t="s">
        <v>117</v>
      </c>
      <c r="D498" s="42">
        <v>7</v>
      </c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  <c r="X498" s="10"/>
      <c r="Y498" s="10"/>
    </row>
    <row r="499" spans="1:25" ht="12.75">
      <c r="A499" s="10"/>
      <c r="B499" s="42"/>
      <c r="C499" s="43" t="s">
        <v>110</v>
      </c>
      <c r="D499" s="42">
        <v>7</v>
      </c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  <c r="S499" s="10"/>
      <c r="T499" s="10"/>
      <c r="U499" s="10"/>
      <c r="V499" s="10"/>
      <c r="W499" s="10"/>
      <c r="X499" s="10"/>
      <c r="Y499" s="10"/>
    </row>
    <row r="500" spans="1:25" ht="12.75">
      <c r="A500" s="10"/>
      <c r="B500" s="42"/>
      <c r="C500" s="45" t="s">
        <v>119</v>
      </c>
      <c r="D500" s="42">
        <v>2</v>
      </c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</row>
    <row r="501" spans="1:25" ht="12.75">
      <c r="A501" s="10"/>
      <c r="B501" s="42"/>
      <c r="C501" s="10" t="s">
        <v>108</v>
      </c>
      <c r="D501" s="42">
        <v>2</v>
      </c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  <c r="X501" s="10"/>
      <c r="Y501" s="10"/>
    </row>
    <row r="502" spans="1:25" ht="12.75">
      <c r="A502" s="10"/>
      <c r="B502" s="42"/>
      <c r="C502" s="43" t="s">
        <v>34</v>
      </c>
      <c r="D502" s="42">
        <v>2</v>
      </c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</row>
    <row r="503" spans="1:25" ht="12.75">
      <c r="A503" s="10"/>
      <c r="B503" s="42"/>
      <c r="C503" s="43" t="s">
        <v>120</v>
      </c>
      <c r="D503" s="42">
        <v>10</v>
      </c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</row>
    <row r="504" spans="1:25" ht="12.75">
      <c r="A504" s="10"/>
      <c r="B504" s="42"/>
      <c r="C504" s="41" t="s">
        <v>122</v>
      </c>
      <c r="D504" s="42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</row>
    <row r="505" spans="1:25" ht="12.75">
      <c r="A505" s="10"/>
      <c r="B505" s="42"/>
      <c r="C505" s="10" t="s">
        <v>105</v>
      </c>
      <c r="D505" s="42">
        <v>4</v>
      </c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</row>
    <row r="506" spans="1:25" ht="12.75">
      <c r="A506" s="10"/>
      <c r="B506" s="42"/>
      <c r="C506" s="10" t="s">
        <v>124</v>
      </c>
      <c r="D506" s="42">
        <v>1</v>
      </c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</row>
    <row r="507" spans="1:25" ht="12.75">
      <c r="A507" s="10"/>
      <c r="B507" s="42"/>
      <c r="C507" s="10" t="s">
        <v>125</v>
      </c>
      <c r="D507" s="42">
        <v>1</v>
      </c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</row>
    <row r="508" spans="1:25" ht="12.75">
      <c r="A508" s="10"/>
      <c r="B508" s="42"/>
      <c r="C508" s="45" t="s">
        <v>123</v>
      </c>
      <c r="D508" s="42">
        <v>2</v>
      </c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</row>
    <row r="509" spans="1:25" ht="12.75">
      <c r="A509" s="10"/>
      <c r="B509" s="42"/>
      <c r="C509" s="43" t="s">
        <v>34</v>
      </c>
      <c r="D509" s="42">
        <v>2</v>
      </c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</row>
    <row r="510" spans="1:25" ht="12.75">
      <c r="A510" s="10"/>
      <c r="B510" s="42"/>
      <c r="C510" s="43" t="s">
        <v>117</v>
      </c>
      <c r="D510" s="42">
        <v>5</v>
      </c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</row>
    <row r="511" spans="1:25" ht="12.75">
      <c r="A511" s="10"/>
      <c r="B511" s="42"/>
      <c r="C511" s="43" t="s">
        <v>110</v>
      </c>
      <c r="D511" s="42">
        <v>8</v>
      </c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</row>
    <row r="512" spans="1:25" ht="12.75">
      <c r="A512" s="10"/>
      <c r="B512" s="42"/>
      <c r="C512" s="41"/>
      <c r="D512" s="42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</row>
    <row r="513" spans="1:25" ht="12.75">
      <c r="A513" s="10"/>
      <c r="B513" s="42"/>
      <c r="C513" s="41"/>
      <c r="D513" s="42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</row>
    <row r="514" spans="1:25" ht="12.75">
      <c r="A514" s="10"/>
      <c r="B514" s="10"/>
      <c r="C514" s="10"/>
      <c r="D514" s="42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>
        <f>SUM(K514:V514)</f>
        <v>0</v>
      </c>
      <c r="Y514" s="10">
        <f>4*5*E514*D514/100/1000</f>
        <v>0</v>
      </c>
    </row>
    <row r="515" spans="1:25" ht="12.75">
      <c r="A515" s="10"/>
      <c r="B515" s="10"/>
      <c r="C515" s="10" t="s">
        <v>60</v>
      </c>
      <c r="D515" s="42"/>
      <c r="E515" s="10"/>
      <c r="F515" s="10"/>
      <c r="G515" s="10"/>
      <c r="H515" s="10"/>
      <c r="I515" s="10"/>
      <c r="J515" s="10"/>
      <c r="K515" s="10">
        <f>SUM(K429:K514)</f>
        <v>146</v>
      </c>
      <c r="L515" s="10">
        <f>SUM(L429:L514)</f>
        <v>251</v>
      </c>
      <c r="M515" s="10">
        <f>SUM(M429:M514)</f>
        <v>292.43</v>
      </c>
      <c r="N515" s="10">
        <f>SUM(N429:N514)</f>
        <v>111.05</v>
      </c>
      <c r="O515" s="10">
        <f>SUM(O429:O514)</f>
        <v>30</v>
      </c>
      <c r="P515" s="10">
        <f>SUM(P429:P514)</f>
        <v>196.5</v>
      </c>
      <c r="Q515" s="10">
        <f>SUM(Q429:Q514)</f>
        <v>268</v>
      </c>
      <c r="R515" s="10">
        <f>SUM(R429:R514)</f>
        <v>165.25</v>
      </c>
      <c r="S515" s="10">
        <f>SUM(S429:S514)</f>
        <v>250</v>
      </c>
      <c r="T515" s="10">
        <f>SUM(T429:T514)</f>
        <v>140</v>
      </c>
      <c r="U515" s="10">
        <f>SUM(U429:U514)</f>
        <v>207.5</v>
      </c>
      <c r="V515" s="10">
        <f>SUM(V429:V514)</f>
        <v>173</v>
      </c>
      <c r="W515" s="10">
        <f>SUM(W429:W514)</f>
        <v>753.4499999999999</v>
      </c>
      <c r="X515" s="10">
        <f>SUM(X429:X514)</f>
        <v>1477.2800000000002</v>
      </c>
      <c r="Y515" s="10">
        <f>SUM(Y429:Y514)</f>
        <v>793.0859999999999</v>
      </c>
    </row>
    <row r="516" spans="1:25" ht="15.75">
      <c r="A516" s="10"/>
      <c r="B516" s="10"/>
      <c r="C516" s="10" t="s">
        <v>61</v>
      </c>
      <c r="D516" s="42"/>
      <c r="E516" s="30">
        <f>SUM(W515:Y515)</f>
        <v>3023.816</v>
      </c>
      <c r="F516" s="30"/>
      <c r="G516" s="10"/>
      <c r="H516" s="10"/>
      <c r="I516" s="10">
        <f>AVERAGE(I429:I514)</f>
        <v>3.2083333333333335</v>
      </c>
      <c r="J516" s="10">
        <f>SUM(J429:J514)</f>
        <v>380.151</v>
      </c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>
        <f>SUM(W515:X515)</f>
        <v>2230.73</v>
      </c>
      <c r="Y516" s="10"/>
    </row>
    <row r="517" spans="1:25" ht="15.75">
      <c r="A517" s="10"/>
      <c r="B517" s="10"/>
      <c r="C517" s="10" t="s">
        <v>62</v>
      </c>
      <c r="D517" s="42"/>
      <c r="E517" s="21"/>
      <c r="F517" s="22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>
        <f>SUM(K515:V515)</f>
        <v>2230.73</v>
      </c>
      <c r="Y517" s="10"/>
    </row>
    <row r="518" spans="1:25" ht="15.75">
      <c r="A518" s="10"/>
      <c r="B518" s="10"/>
      <c r="C518" s="10" t="s">
        <v>63</v>
      </c>
      <c r="D518" s="42"/>
      <c r="E518" s="21"/>
      <c r="F518" s="22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</row>
    <row r="519" spans="1:25" ht="15.75">
      <c r="A519" s="10"/>
      <c r="B519" s="10"/>
      <c r="C519" s="10" t="s">
        <v>64</v>
      </c>
      <c r="D519" s="42"/>
      <c r="E519" s="21"/>
      <c r="F519" s="22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</row>
    <row r="520" spans="1:25" ht="12.75">
      <c r="A520" s="10"/>
      <c r="B520" s="10"/>
      <c r="C520" s="10"/>
      <c r="D520" s="42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</row>
    <row r="521" spans="1:25" ht="12.75">
      <c r="A521" s="10"/>
      <c r="B521" s="10"/>
      <c r="C521" s="10" t="s">
        <v>65</v>
      </c>
      <c r="D521" s="42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  <c r="S521" s="10"/>
      <c r="T521" s="10" t="s">
        <v>66</v>
      </c>
      <c r="U521" s="10"/>
      <c r="V521" s="10"/>
      <c r="W521" s="10"/>
      <c r="X521" s="10"/>
      <c r="Y521" s="10"/>
    </row>
    <row r="522" ht="12.75">
      <c r="D522" s="49"/>
    </row>
    <row r="523" ht="12.75">
      <c r="D523" s="49"/>
    </row>
  </sheetData>
  <sheetProtection/>
  <mergeCells count="72">
    <mergeCell ref="I309:J309"/>
    <mergeCell ref="K309:V309"/>
    <mergeCell ref="W309:Y309"/>
    <mergeCell ref="E359:F359"/>
    <mergeCell ref="I233:J233"/>
    <mergeCell ref="K233:V233"/>
    <mergeCell ref="W233:Y233"/>
    <mergeCell ref="E298:F298"/>
    <mergeCell ref="A309:A310"/>
    <mergeCell ref="B309:B310"/>
    <mergeCell ref="C309:C310"/>
    <mergeCell ref="D309:D310"/>
    <mergeCell ref="E309:F309"/>
    <mergeCell ref="G309:H309"/>
    <mergeCell ref="I157:J157"/>
    <mergeCell ref="K157:V157"/>
    <mergeCell ref="W157:Y157"/>
    <mergeCell ref="E222:F222"/>
    <mergeCell ref="A233:A234"/>
    <mergeCell ref="B233:B234"/>
    <mergeCell ref="C233:C234"/>
    <mergeCell ref="D233:D234"/>
    <mergeCell ref="E233:F233"/>
    <mergeCell ref="G233:H233"/>
    <mergeCell ref="I80:J80"/>
    <mergeCell ref="K80:V80"/>
    <mergeCell ref="W80:Y80"/>
    <mergeCell ref="E145:F145"/>
    <mergeCell ref="A157:A158"/>
    <mergeCell ref="B157:B158"/>
    <mergeCell ref="C157:C158"/>
    <mergeCell ref="D157:D158"/>
    <mergeCell ref="E157:F157"/>
    <mergeCell ref="G157:H157"/>
    <mergeCell ref="A80:A81"/>
    <mergeCell ref="B80:B81"/>
    <mergeCell ref="C80:C81"/>
    <mergeCell ref="D80:D81"/>
    <mergeCell ref="E80:F80"/>
    <mergeCell ref="G80:H80"/>
    <mergeCell ref="I3:J3"/>
    <mergeCell ref="K3:V3"/>
    <mergeCell ref="W3:Y3"/>
    <mergeCell ref="AA31:AF31"/>
    <mergeCell ref="AA32:AH32"/>
    <mergeCell ref="E68:F68"/>
    <mergeCell ref="A3:A4"/>
    <mergeCell ref="B3:B4"/>
    <mergeCell ref="C3:C4"/>
    <mergeCell ref="D3:D4"/>
    <mergeCell ref="E3:F3"/>
    <mergeCell ref="G3:H3"/>
    <mergeCell ref="I369:J369"/>
    <mergeCell ref="K369:V369"/>
    <mergeCell ref="W369:Y369"/>
    <mergeCell ref="E419:F419"/>
    <mergeCell ref="A369:A370"/>
    <mergeCell ref="B369:B370"/>
    <mergeCell ref="C369:C370"/>
    <mergeCell ref="D369:D370"/>
    <mergeCell ref="E369:F369"/>
    <mergeCell ref="G369:H369"/>
    <mergeCell ref="I427:J427"/>
    <mergeCell ref="K427:V427"/>
    <mergeCell ref="W427:Y427"/>
    <mergeCell ref="E516:F516"/>
    <mergeCell ref="A427:A428"/>
    <mergeCell ref="B427:B428"/>
    <mergeCell ref="C427:C428"/>
    <mergeCell ref="D427:D428"/>
    <mergeCell ref="E427:F427"/>
    <mergeCell ref="G427:H427"/>
  </mergeCells>
  <printOptions/>
  <pageMargins left="0.5513888888888889" right="0.19652777777777777" top="0.39375" bottom="0.19652777777777777" header="0.5118055555555555" footer="0.5118055555555555"/>
  <pageSetup horizontalDpi="300" verticalDpi="300" orientation="landscape" paperSize="9" scale="86" r:id="rId1"/>
  <rowBreaks count="4" manualBreakCount="4">
    <brk id="39" max="255" man="1"/>
    <brk id="76" max="255" man="1"/>
    <brk id="152" max="255" man="1"/>
    <brk id="365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R235"/>
  <sheetViews>
    <sheetView zoomScale="89" zoomScaleNormal="89" zoomScalePageLayoutView="0" workbookViewId="0" topLeftCell="A88">
      <selection activeCell="A1" sqref="A1"/>
    </sheetView>
  </sheetViews>
  <sheetFormatPr defaultColWidth="9.140625" defaultRowHeight="12.75"/>
  <cols>
    <col min="1" max="1" width="5.00390625" style="0" customWidth="1"/>
    <col min="2" max="2" width="4.8515625" style="0" customWidth="1"/>
    <col min="3" max="3" width="28.00390625" style="0" customWidth="1"/>
    <col min="4" max="4" width="5.00390625" style="0" customWidth="1"/>
    <col min="5" max="5" width="4.140625" style="0" customWidth="1"/>
    <col min="6" max="6" width="5.57421875" style="0" customWidth="1"/>
    <col min="7" max="7" width="4.7109375" style="0" customWidth="1"/>
    <col min="8" max="8" width="4.57421875" style="0" customWidth="1"/>
    <col min="9" max="9" width="5.57421875" style="0" customWidth="1"/>
    <col min="10" max="15" width="4.8515625" style="0" customWidth="1"/>
    <col min="16" max="17" width="4.57421875" style="0" customWidth="1"/>
    <col min="18" max="18" width="3.7109375" style="0" customWidth="1"/>
    <col min="19" max="19" width="4.140625" style="0" customWidth="1"/>
    <col min="20" max="20" width="4.7109375" style="0" customWidth="1"/>
    <col min="21" max="21" width="4.8515625" style="0" customWidth="1"/>
    <col min="22" max="22" width="5.00390625" style="0" customWidth="1"/>
    <col min="23" max="23" width="5.140625" style="0" customWidth="1"/>
    <col min="24" max="24" width="7.28125" style="0" customWidth="1"/>
  </cols>
  <sheetData>
    <row r="1" spans="2:24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 t="s">
        <v>67</v>
      </c>
      <c r="Q1" s="1"/>
      <c r="R1" s="1"/>
      <c r="S1" s="1"/>
      <c r="T1" s="1"/>
      <c r="U1" s="1"/>
      <c r="V1" s="1"/>
      <c r="W1" s="1"/>
      <c r="X1" s="1"/>
    </row>
    <row r="3" spans="1:24" ht="13.5" customHeight="1">
      <c r="A3" s="36" t="s">
        <v>2</v>
      </c>
      <c r="B3" s="37" t="s">
        <v>3</v>
      </c>
      <c r="C3" s="38" t="s">
        <v>4</v>
      </c>
      <c r="D3" s="37" t="s">
        <v>5</v>
      </c>
      <c r="E3" s="39" t="s">
        <v>6</v>
      </c>
      <c r="F3" s="39"/>
      <c r="G3" s="37" t="s">
        <v>7</v>
      </c>
      <c r="H3" s="37"/>
      <c r="I3" s="36" t="s">
        <v>71</v>
      </c>
      <c r="J3" s="37" t="s">
        <v>9</v>
      </c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40" t="s">
        <v>10</v>
      </c>
      <c r="W3" s="40"/>
      <c r="X3" s="40"/>
    </row>
    <row r="4" spans="1:24" ht="12.75">
      <c r="A4" s="36"/>
      <c r="B4" s="37"/>
      <c r="C4" s="38"/>
      <c r="D4" s="37"/>
      <c r="E4" s="23" t="s">
        <v>11</v>
      </c>
      <c r="F4" s="24" t="s">
        <v>12</v>
      </c>
      <c r="G4" s="23" t="s">
        <v>11</v>
      </c>
      <c r="H4" s="24" t="s">
        <v>12</v>
      </c>
      <c r="I4" s="36"/>
      <c r="J4" s="25">
        <v>1</v>
      </c>
      <c r="K4" s="25">
        <v>2</v>
      </c>
      <c r="L4" s="25">
        <v>3</v>
      </c>
      <c r="M4" s="25">
        <v>4</v>
      </c>
      <c r="N4" s="25">
        <v>5</v>
      </c>
      <c r="O4" s="25">
        <v>6</v>
      </c>
      <c r="P4" s="25">
        <v>7</v>
      </c>
      <c r="Q4" s="26">
        <v>8</v>
      </c>
      <c r="R4" s="25">
        <v>9</v>
      </c>
      <c r="S4" s="26">
        <v>10</v>
      </c>
      <c r="T4" s="25">
        <v>11</v>
      </c>
      <c r="U4" s="25">
        <v>12</v>
      </c>
      <c r="V4" s="23" t="s">
        <v>11</v>
      </c>
      <c r="W4" s="24" t="s">
        <v>12</v>
      </c>
      <c r="X4" s="23" t="s">
        <v>15</v>
      </c>
    </row>
    <row r="5" spans="1:24" ht="15.75">
      <c r="A5" s="8"/>
      <c r="B5" s="8"/>
      <c r="C5" s="9" t="s">
        <v>16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24" ht="12.75">
      <c r="A6" s="10" t="s">
        <v>17</v>
      </c>
      <c r="B6" s="10"/>
      <c r="C6" s="10" t="s">
        <v>18</v>
      </c>
      <c r="D6" s="10">
        <v>1</v>
      </c>
      <c r="E6" s="10">
        <v>300</v>
      </c>
      <c r="F6" s="10">
        <v>60</v>
      </c>
      <c r="G6" s="10">
        <v>10</v>
      </c>
      <c r="H6" s="10">
        <v>3</v>
      </c>
      <c r="I6" s="10">
        <v>9</v>
      </c>
      <c r="J6" s="11"/>
      <c r="K6" s="11"/>
      <c r="L6" s="11"/>
      <c r="M6" s="11"/>
      <c r="N6" s="11"/>
      <c r="O6" s="11"/>
      <c r="P6" s="10"/>
      <c r="Q6" s="10"/>
      <c r="R6" s="11"/>
      <c r="S6" s="11"/>
      <c r="T6" s="10"/>
      <c r="U6" s="10"/>
      <c r="V6" s="10"/>
      <c r="W6" s="10">
        <f aca="true" t="shared" si="0" ref="W6:W37">J6+K6+L6+M6+N6++P6+Q6+R6+S6+T6+U6</f>
        <v>0</v>
      </c>
      <c r="X6" s="10"/>
    </row>
    <row r="7" spans="1:24" ht="12.75">
      <c r="A7" s="10" t="s">
        <v>19</v>
      </c>
      <c r="B7" s="10" t="s">
        <v>20</v>
      </c>
      <c r="C7" s="10" t="s">
        <v>18</v>
      </c>
      <c r="D7" s="10">
        <v>1</v>
      </c>
      <c r="E7" s="10">
        <v>300</v>
      </c>
      <c r="F7" s="10">
        <v>60</v>
      </c>
      <c r="G7" s="10">
        <v>10</v>
      </c>
      <c r="H7" s="10">
        <v>3</v>
      </c>
      <c r="I7" s="10">
        <v>9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f t="shared" si="0"/>
        <v>0</v>
      </c>
      <c r="X7" s="10">
        <f>12*5*F7*D7/100</f>
        <v>36</v>
      </c>
    </row>
    <row r="8" spans="1:24" ht="12.75">
      <c r="A8" s="10"/>
      <c r="B8" s="10"/>
      <c r="C8" s="10" t="s">
        <v>21</v>
      </c>
      <c r="D8" s="10">
        <v>6</v>
      </c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>
        <f t="shared" si="0"/>
        <v>0</v>
      </c>
      <c r="X8" s="10">
        <f>12*5*F8*D8/100</f>
        <v>0</v>
      </c>
    </row>
    <row r="9" spans="1:24" ht="12.75">
      <c r="A9" s="10"/>
      <c r="B9" s="10"/>
      <c r="C9" s="10" t="s">
        <v>22</v>
      </c>
      <c r="D9" s="10">
        <v>2</v>
      </c>
      <c r="E9" s="10">
        <v>10</v>
      </c>
      <c r="F9" s="10">
        <v>3</v>
      </c>
      <c r="G9" s="10">
        <v>10</v>
      </c>
      <c r="H9" s="10">
        <v>3</v>
      </c>
      <c r="I9" s="10">
        <v>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>
        <f t="shared" si="0"/>
        <v>0</v>
      </c>
      <c r="X9" s="10">
        <f>12*5*F9*D9/100</f>
        <v>3.6</v>
      </c>
    </row>
    <row r="10" spans="1:24" ht="12.75">
      <c r="A10" s="10"/>
      <c r="B10" s="10"/>
      <c r="C10" s="10" t="s">
        <v>23</v>
      </c>
      <c r="D10" s="10">
        <v>24</v>
      </c>
      <c r="E10" s="10">
        <v>10</v>
      </c>
      <c r="F10" s="10">
        <v>3</v>
      </c>
      <c r="G10" s="10">
        <v>10</v>
      </c>
      <c r="H10" s="10">
        <v>3</v>
      </c>
      <c r="I10" s="10">
        <v>0.5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>
        <f t="shared" si="0"/>
        <v>0</v>
      </c>
      <c r="X10" s="10">
        <f>12*5*F10*D10/100</f>
        <v>43.2</v>
      </c>
    </row>
    <row r="11" spans="1:24" ht="12.75">
      <c r="A11" s="10"/>
      <c r="B11" s="10"/>
      <c r="C11" s="10" t="s">
        <v>24</v>
      </c>
      <c r="D11" s="10">
        <v>12</v>
      </c>
      <c r="E11" s="10">
        <v>5</v>
      </c>
      <c r="F11" s="10">
        <v>2.8</v>
      </c>
      <c r="G11" s="10">
        <v>10</v>
      </c>
      <c r="H11" s="10">
        <v>8</v>
      </c>
      <c r="I11" s="10">
        <v>1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>
        <f t="shared" si="0"/>
        <v>0</v>
      </c>
      <c r="X11" s="10">
        <f>12*5*F11*D11/100</f>
        <v>20.16</v>
      </c>
    </row>
    <row r="12" spans="1:24" ht="12.75">
      <c r="A12" s="10"/>
      <c r="B12" s="10"/>
      <c r="C12" s="10" t="s">
        <v>25</v>
      </c>
      <c r="D12" s="10">
        <v>2</v>
      </c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>
        <f t="shared" si="0"/>
        <v>0</v>
      </c>
      <c r="X12" s="10"/>
    </row>
    <row r="13" spans="1:24" ht="12.75">
      <c r="A13" s="10"/>
      <c r="B13" s="10"/>
      <c r="C13" s="10" t="s">
        <v>26</v>
      </c>
      <c r="D13" s="10">
        <v>2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>
        <f t="shared" si="0"/>
        <v>0</v>
      </c>
      <c r="X13" s="10">
        <f>12*5*F13*D13/100</f>
        <v>0</v>
      </c>
    </row>
    <row r="14" spans="1:24" ht="15">
      <c r="A14" s="10"/>
      <c r="B14" s="10"/>
      <c r="C14" s="13" t="s">
        <v>27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>
        <f t="shared" si="0"/>
        <v>0</v>
      </c>
      <c r="X14" s="10">
        <f>12*5*F14*D14/100</f>
        <v>0</v>
      </c>
    </row>
    <row r="15" spans="1:24" ht="12.75">
      <c r="A15" s="10"/>
      <c r="B15" s="10"/>
      <c r="C15" s="10" t="s">
        <v>28</v>
      </c>
      <c r="D15" s="10">
        <v>19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>
        <f t="shared" si="0"/>
        <v>0</v>
      </c>
      <c r="X15" s="10">
        <f>12*5*F15*D15/100</f>
        <v>0</v>
      </c>
    </row>
    <row r="16" spans="1:24" ht="12.75">
      <c r="A16" s="10"/>
      <c r="B16" s="10"/>
      <c r="C16" s="10" t="s">
        <v>29</v>
      </c>
      <c r="D16" s="10">
        <v>16</v>
      </c>
      <c r="E16" s="10">
        <v>12</v>
      </c>
      <c r="F16" s="10">
        <v>3</v>
      </c>
      <c r="G16" s="10">
        <v>10</v>
      </c>
      <c r="H16" s="10">
        <v>3</v>
      </c>
      <c r="I16" s="10">
        <v>2.5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>
        <f t="shared" si="0"/>
        <v>0</v>
      </c>
      <c r="X16" s="10">
        <f>12*5*F16*D16/100</f>
        <v>28.8</v>
      </c>
    </row>
    <row r="17" spans="1:24" ht="12.75">
      <c r="A17" s="10"/>
      <c r="B17" s="10"/>
      <c r="C17" s="10" t="s">
        <v>30</v>
      </c>
      <c r="D17" s="10">
        <v>7</v>
      </c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>
        <f t="shared" si="0"/>
        <v>0</v>
      </c>
      <c r="X17" s="10"/>
    </row>
    <row r="18" spans="1:24" ht="15.75">
      <c r="A18" s="8"/>
      <c r="B18" s="10"/>
      <c r="C18" s="9" t="s">
        <v>31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f t="shared" si="0"/>
        <v>0</v>
      </c>
      <c r="X18" s="10"/>
    </row>
    <row r="19" spans="1:24" ht="12.75">
      <c r="A19" s="10" t="s">
        <v>17</v>
      </c>
      <c r="B19" s="10"/>
      <c r="C19" s="10" t="s">
        <v>32</v>
      </c>
      <c r="D19" s="10">
        <v>1</v>
      </c>
      <c r="E19" s="10">
        <v>300</v>
      </c>
      <c r="F19" s="10">
        <v>60</v>
      </c>
      <c r="G19" s="10">
        <v>10</v>
      </c>
      <c r="H19" s="10">
        <v>3</v>
      </c>
      <c r="I19" s="10">
        <v>9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f t="shared" si="0"/>
        <v>0</v>
      </c>
      <c r="X19" s="10"/>
    </row>
    <row r="20" spans="1:24" ht="12.75">
      <c r="A20" s="10" t="s">
        <v>19</v>
      </c>
      <c r="B20" s="10" t="s">
        <v>20</v>
      </c>
      <c r="C20" s="10" t="s">
        <v>32</v>
      </c>
      <c r="D20" s="10">
        <v>1</v>
      </c>
      <c r="E20" s="10">
        <v>300</v>
      </c>
      <c r="F20" s="10">
        <v>60</v>
      </c>
      <c r="G20" s="10">
        <v>10</v>
      </c>
      <c r="H20" s="10">
        <v>3</v>
      </c>
      <c r="I20" s="10">
        <v>9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>
        <f t="shared" si="0"/>
        <v>0</v>
      </c>
      <c r="X20" s="10"/>
    </row>
    <row r="21" spans="1:24" ht="15">
      <c r="A21" s="10"/>
      <c r="B21" s="10"/>
      <c r="C21" s="13" t="s">
        <v>33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>
        <f t="shared" si="0"/>
        <v>0</v>
      </c>
      <c r="X21" s="10"/>
    </row>
    <row r="22" spans="1:24" ht="12.75">
      <c r="A22" s="10"/>
      <c r="B22" s="10"/>
      <c r="C22" s="10" t="s">
        <v>34</v>
      </c>
      <c r="D22" s="10">
        <v>14</v>
      </c>
      <c r="E22" s="10">
        <v>12</v>
      </c>
      <c r="F22" s="10">
        <v>3</v>
      </c>
      <c r="G22" s="10">
        <v>10</v>
      </c>
      <c r="H22" s="10">
        <v>3</v>
      </c>
      <c r="I22" s="10">
        <v>1.5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>
        <f t="shared" si="0"/>
        <v>0</v>
      </c>
      <c r="X22" s="10"/>
    </row>
    <row r="23" spans="1:24" ht="15.75">
      <c r="A23" s="8"/>
      <c r="B23" s="10"/>
      <c r="C23" s="9" t="s">
        <v>35</v>
      </c>
      <c r="D23" s="8"/>
      <c r="E23" s="8"/>
      <c r="F23" s="8"/>
      <c r="G23" s="8"/>
      <c r="H23" s="8"/>
      <c r="I23" s="8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>
        <f t="shared" si="0"/>
        <v>0</v>
      </c>
      <c r="X23" s="10"/>
    </row>
    <row r="24" spans="1:24" ht="12.75">
      <c r="A24" s="10" t="s">
        <v>17</v>
      </c>
      <c r="B24" s="10"/>
      <c r="C24" s="10" t="s">
        <v>18</v>
      </c>
      <c r="D24" s="10">
        <v>1</v>
      </c>
      <c r="E24" s="10">
        <v>300</v>
      </c>
      <c r="F24" s="10">
        <v>60</v>
      </c>
      <c r="G24" s="10">
        <v>10</v>
      </c>
      <c r="H24" s="10">
        <v>3</v>
      </c>
      <c r="I24" s="10">
        <v>9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>
        <f t="shared" si="0"/>
        <v>0</v>
      </c>
      <c r="X24" s="10"/>
    </row>
    <row r="25" spans="1:24" ht="12.75">
      <c r="A25" s="10" t="s">
        <v>19</v>
      </c>
      <c r="B25" s="10" t="s">
        <v>36</v>
      </c>
      <c r="C25" s="10" t="s">
        <v>18</v>
      </c>
      <c r="D25" s="10">
        <v>1</v>
      </c>
      <c r="E25" s="10">
        <v>300</v>
      </c>
      <c r="F25" s="10">
        <v>60</v>
      </c>
      <c r="G25" s="10">
        <v>10</v>
      </c>
      <c r="H25" s="10">
        <v>3</v>
      </c>
      <c r="I25" s="10">
        <v>9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>
        <f t="shared" si="0"/>
        <v>0</v>
      </c>
      <c r="X25" s="10"/>
    </row>
    <row r="26" spans="1:24" ht="12.75">
      <c r="A26" s="10"/>
      <c r="B26" s="10"/>
      <c r="C26" s="10" t="s">
        <v>21</v>
      </c>
      <c r="D26" s="10">
        <v>8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>
        <f t="shared" si="0"/>
        <v>0</v>
      </c>
      <c r="X26" s="10"/>
    </row>
    <row r="27" spans="1:24" ht="12.75">
      <c r="A27" s="10"/>
      <c r="B27" s="10"/>
      <c r="C27" s="10" t="s">
        <v>22</v>
      </c>
      <c r="D27" s="10">
        <v>2</v>
      </c>
      <c r="E27" s="10">
        <v>10</v>
      </c>
      <c r="F27" s="10">
        <v>3</v>
      </c>
      <c r="G27" s="10">
        <v>10</v>
      </c>
      <c r="H27" s="10">
        <v>3</v>
      </c>
      <c r="I27" s="10">
        <v>5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>
        <f t="shared" si="0"/>
        <v>0</v>
      </c>
      <c r="X27" s="10"/>
    </row>
    <row r="28" spans="1:24" ht="12.75">
      <c r="A28" s="10"/>
      <c r="B28" s="10"/>
      <c r="C28" s="10" t="s">
        <v>23</v>
      </c>
      <c r="D28" s="10">
        <v>32</v>
      </c>
      <c r="E28" s="10">
        <v>10</v>
      </c>
      <c r="F28" s="10">
        <v>3</v>
      </c>
      <c r="G28" s="10">
        <v>10</v>
      </c>
      <c r="H28" s="10">
        <v>3</v>
      </c>
      <c r="I28" s="10">
        <v>0.5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f t="shared" si="0"/>
        <v>0</v>
      </c>
      <c r="X28" s="10"/>
    </row>
    <row r="29" spans="1:24" ht="12.75">
      <c r="A29" s="10"/>
      <c r="B29" s="10"/>
      <c r="C29" s="10" t="s">
        <v>24</v>
      </c>
      <c r="D29" s="10">
        <v>16</v>
      </c>
      <c r="E29" s="10">
        <v>5</v>
      </c>
      <c r="F29" s="10">
        <v>2.8</v>
      </c>
      <c r="G29" s="10">
        <v>10</v>
      </c>
      <c r="H29" s="10">
        <v>8</v>
      </c>
      <c r="I29" s="10">
        <v>1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>
        <f t="shared" si="0"/>
        <v>0</v>
      </c>
      <c r="X29" s="10"/>
    </row>
    <row r="30" spans="1:24" ht="12.75">
      <c r="A30" s="10"/>
      <c r="B30" s="10"/>
      <c r="C30" s="10" t="s">
        <v>25</v>
      </c>
      <c r="D30" s="10">
        <v>2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>
        <f t="shared" si="0"/>
        <v>0</v>
      </c>
      <c r="X30" s="10"/>
    </row>
    <row r="31" spans="1:24" ht="15">
      <c r="A31" s="10"/>
      <c r="B31" s="10"/>
      <c r="C31" s="13" t="s">
        <v>37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f t="shared" si="0"/>
        <v>0</v>
      </c>
      <c r="X31" s="10"/>
    </row>
    <row r="32" spans="1:24" ht="12.75">
      <c r="A32" s="10"/>
      <c r="B32" s="10"/>
      <c r="C32" s="10" t="s">
        <v>28</v>
      </c>
      <c r="D32" s="10">
        <v>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>
        <f t="shared" si="0"/>
        <v>0</v>
      </c>
      <c r="X32" s="10"/>
    </row>
    <row r="33" spans="1:24" ht="12.75">
      <c r="A33" s="10"/>
      <c r="B33" s="10"/>
      <c r="C33" s="10" t="s">
        <v>29</v>
      </c>
      <c r="D33" s="10">
        <v>2</v>
      </c>
      <c r="E33" s="10">
        <v>12</v>
      </c>
      <c r="F33" s="10">
        <v>3</v>
      </c>
      <c r="G33" s="10">
        <v>10</v>
      </c>
      <c r="H33" s="10">
        <v>3</v>
      </c>
      <c r="I33" s="10">
        <v>2.5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>
        <f t="shared" si="0"/>
        <v>0</v>
      </c>
      <c r="X33" s="10"/>
    </row>
    <row r="34" spans="1:24" ht="12.75">
      <c r="A34" s="10"/>
      <c r="B34" s="10"/>
      <c r="C34" s="10" t="s">
        <v>38</v>
      </c>
      <c r="D34" s="10">
        <v>13</v>
      </c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>
        <f t="shared" si="0"/>
        <v>0</v>
      </c>
      <c r="X34" s="10"/>
    </row>
    <row r="35" spans="1:24" ht="15.75">
      <c r="A35" s="8"/>
      <c r="B35" s="10"/>
      <c r="C35" s="9" t="s">
        <v>39</v>
      </c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>
        <f t="shared" si="0"/>
        <v>0</v>
      </c>
      <c r="X35" s="10"/>
    </row>
    <row r="36" spans="1:24" ht="12.75">
      <c r="A36" s="10" t="s">
        <v>17</v>
      </c>
      <c r="B36" s="10" t="s">
        <v>20</v>
      </c>
      <c r="C36" s="10" t="s">
        <v>40</v>
      </c>
      <c r="D36" s="10">
        <v>1</v>
      </c>
      <c r="E36" s="10">
        <v>300</v>
      </c>
      <c r="F36" s="10">
        <v>60</v>
      </c>
      <c r="G36" s="10">
        <v>10</v>
      </c>
      <c r="H36" s="10">
        <v>3</v>
      </c>
      <c r="I36" s="10">
        <v>9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f t="shared" si="0"/>
        <v>0</v>
      </c>
      <c r="X36" s="10"/>
    </row>
    <row r="37" spans="1:24" ht="15">
      <c r="A37" s="10"/>
      <c r="B37" s="10"/>
      <c r="C37" s="13" t="s">
        <v>41</v>
      </c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>
        <f t="shared" si="0"/>
        <v>0</v>
      </c>
      <c r="X37" s="10"/>
    </row>
    <row r="38" spans="1:24" ht="12.75">
      <c r="A38" s="10"/>
      <c r="B38" s="10"/>
      <c r="C38" s="10" t="s">
        <v>28</v>
      </c>
      <c r="D38" s="10">
        <v>19</v>
      </c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>
        <f aca="true" t="shared" si="1" ref="W38:W67">J38+K38+L38+M38+N38++P38+Q38+R38+S38+T38+U38</f>
        <v>0</v>
      </c>
      <c r="X38" s="10"/>
    </row>
    <row r="39" spans="1:24" ht="12.75">
      <c r="A39" s="10"/>
      <c r="B39" s="10"/>
      <c r="C39" s="10" t="s">
        <v>29</v>
      </c>
      <c r="D39" s="10">
        <v>19</v>
      </c>
      <c r="E39" s="10">
        <v>12</v>
      </c>
      <c r="F39" s="10">
        <v>3</v>
      </c>
      <c r="G39" s="10">
        <v>10</v>
      </c>
      <c r="H39" s="10">
        <v>3</v>
      </c>
      <c r="I39" s="10">
        <v>2.5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>
        <f t="shared" si="1"/>
        <v>0</v>
      </c>
      <c r="X39" s="10"/>
    </row>
    <row r="40" spans="1:24" ht="15.75">
      <c r="A40" s="8"/>
      <c r="B40" s="8"/>
      <c r="C40" s="9" t="s">
        <v>42</v>
      </c>
      <c r="D40" s="8"/>
      <c r="E40" s="8"/>
      <c r="F40" s="8"/>
      <c r="G40" s="8"/>
      <c r="H40" s="8"/>
      <c r="I40" s="8"/>
      <c r="J40" s="8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>
        <f t="shared" si="1"/>
        <v>0</v>
      </c>
      <c r="X40" s="10"/>
    </row>
    <row r="41" spans="1:24" ht="12.75">
      <c r="A41" s="10" t="s">
        <v>17</v>
      </c>
      <c r="B41" s="11"/>
      <c r="C41" s="10" t="s">
        <v>18</v>
      </c>
      <c r="D41" s="10">
        <v>1</v>
      </c>
      <c r="E41" s="10">
        <v>300</v>
      </c>
      <c r="F41" s="10">
        <v>60</v>
      </c>
      <c r="G41" s="10">
        <v>10</v>
      </c>
      <c r="H41" s="10">
        <v>3</v>
      </c>
      <c r="I41" s="10">
        <v>9</v>
      </c>
      <c r="J41" s="11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>
        <f t="shared" si="1"/>
        <v>0</v>
      </c>
      <c r="X41" s="10"/>
    </row>
    <row r="42" spans="1:24" ht="12.75">
      <c r="A42" s="10" t="s">
        <v>19</v>
      </c>
      <c r="B42" s="10" t="s">
        <v>20</v>
      </c>
      <c r="C42" s="10" t="s">
        <v>18</v>
      </c>
      <c r="D42" s="10">
        <v>1</v>
      </c>
      <c r="E42" s="10">
        <v>300</v>
      </c>
      <c r="F42" s="10">
        <v>60</v>
      </c>
      <c r="G42" s="10">
        <v>10</v>
      </c>
      <c r="H42" s="10">
        <v>3</v>
      </c>
      <c r="I42" s="10">
        <v>9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>
        <f t="shared" si="1"/>
        <v>0</v>
      </c>
      <c r="X42" s="10"/>
    </row>
    <row r="43" spans="1:24" ht="12.75">
      <c r="A43" s="10"/>
      <c r="B43" s="10"/>
      <c r="C43" s="10" t="s">
        <v>43</v>
      </c>
      <c r="D43" s="10">
        <v>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>
        <f t="shared" si="1"/>
        <v>0</v>
      </c>
      <c r="X43" s="10"/>
    </row>
    <row r="44" spans="1:24" ht="12.75">
      <c r="A44" s="10"/>
      <c r="B44" s="10"/>
      <c r="C44" s="10" t="s">
        <v>22</v>
      </c>
      <c r="D44" s="10">
        <v>1</v>
      </c>
      <c r="E44" s="10">
        <v>10</v>
      </c>
      <c r="F44" s="10">
        <v>3</v>
      </c>
      <c r="G44" s="10">
        <v>10</v>
      </c>
      <c r="H44" s="10">
        <v>3</v>
      </c>
      <c r="I44" s="10">
        <v>5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>
        <f t="shared" si="1"/>
        <v>0</v>
      </c>
      <c r="X44" s="10"/>
    </row>
    <row r="45" spans="1:24" ht="12.75">
      <c r="A45" s="10"/>
      <c r="B45" s="10"/>
      <c r="C45" s="10" t="s">
        <v>23</v>
      </c>
      <c r="D45" s="10">
        <v>20</v>
      </c>
      <c r="E45" s="10">
        <v>10</v>
      </c>
      <c r="F45" s="10">
        <v>3</v>
      </c>
      <c r="G45" s="10">
        <v>10</v>
      </c>
      <c r="H45" s="10">
        <v>3</v>
      </c>
      <c r="I45" s="10">
        <v>0.5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>
        <f t="shared" si="1"/>
        <v>0</v>
      </c>
      <c r="X45" s="10"/>
    </row>
    <row r="46" spans="1:24" ht="12.75">
      <c r="A46" s="10"/>
      <c r="B46" s="10"/>
      <c r="C46" s="10" t="s">
        <v>24</v>
      </c>
      <c r="D46" s="10">
        <v>10</v>
      </c>
      <c r="E46" s="10">
        <v>5</v>
      </c>
      <c r="F46" s="10">
        <v>2.8</v>
      </c>
      <c r="G46" s="10">
        <v>10</v>
      </c>
      <c r="H46" s="10">
        <v>8</v>
      </c>
      <c r="I46" s="10">
        <v>1</v>
      </c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>
        <f t="shared" si="1"/>
        <v>0</v>
      </c>
      <c r="X46" s="10"/>
    </row>
    <row r="47" spans="1:24" ht="12.75">
      <c r="A47" s="10"/>
      <c r="B47" s="10"/>
      <c r="C47" s="10" t="s">
        <v>25</v>
      </c>
      <c r="D47" s="10">
        <v>1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>
        <f t="shared" si="1"/>
        <v>0</v>
      </c>
      <c r="X47" s="10"/>
    </row>
    <row r="48" spans="1:24" ht="15">
      <c r="A48" s="10"/>
      <c r="B48" s="10"/>
      <c r="C48" s="13" t="s">
        <v>44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>
        <f t="shared" si="1"/>
        <v>0</v>
      </c>
      <c r="X48" s="10"/>
    </row>
    <row r="49" spans="1:24" ht="12.75">
      <c r="A49" s="10"/>
      <c r="B49" s="10"/>
      <c r="C49" s="10" t="s">
        <v>28</v>
      </c>
      <c r="D49" s="10">
        <v>10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>
        <f t="shared" si="1"/>
        <v>0</v>
      </c>
      <c r="X49" s="10"/>
    </row>
    <row r="50" spans="1:24" ht="12.75">
      <c r="A50" s="10"/>
      <c r="B50" s="10"/>
      <c r="C50" s="10" t="s">
        <v>29</v>
      </c>
      <c r="D50" s="10">
        <v>1</v>
      </c>
      <c r="E50" s="10">
        <v>12</v>
      </c>
      <c r="F50" s="10">
        <v>3</v>
      </c>
      <c r="G50" s="10">
        <v>10</v>
      </c>
      <c r="H50" s="10">
        <v>3</v>
      </c>
      <c r="I50" s="10">
        <v>2.5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>
        <f t="shared" si="1"/>
        <v>0</v>
      </c>
      <c r="X50" s="10"/>
    </row>
    <row r="51" spans="1:24" ht="12.75">
      <c r="A51" s="10"/>
      <c r="B51" s="10"/>
      <c r="C51" s="10" t="s">
        <v>45</v>
      </c>
      <c r="D51" s="10">
        <v>7</v>
      </c>
      <c r="E51" s="10">
        <v>19.1</v>
      </c>
      <c r="F51" s="10">
        <v>4.5</v>
      </c>
      <c r="G51" s="10">
        <v>10</v>
      </c>
      <c r="H51" s="10">
        <v>3</v>
      </c>
      <c r="I51" s="10">
        <v>1.5</v>
      </c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>
        <f t="shared" si="1"/>
        <v>0</v>
      </c>
      <c r="X51" s="10"/>
    </row>
    <row r="52" spans="1:24" ht="12.75">
      <c r="A52" s="10"/>
      <c r="B52" s="10"/>
      <c r="C52" s="10" t="s">
        <v>34</v>
      </c>
      <c r="D52" s="10">
        <v>10</v>
      </c>
      <c r="E52" s="10">
        <v>12</v>
      </c>
      <c r="F52" s="10">
        <v>3</v>
      </c>
      <c r="G52" s="10">
        <v>10</v>
      </c>
      <c r="H52" s="10">
        <v>3</v>
      </c>
      <c r="I52" s="10">
        <v>1.5</v>
      </c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>
        <f t="shared" si="1"/>
        <v>0</v>
      </c>
      <c r="X52" s="10">
        <f>12*5*F52*D52/100</f>
        <v>18</v>
      </c>
    </row>
    <row r="53" spans="1:24" ht="15">
      <c r="A53" s="10"/>
      <c r="B53" s="10"/>
      <c r="C53" s="13" t="s">
        <v>46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>
        <f t="shared" si="1"/>
        <v>0</v>
      </c>
      <c r="X53" s="10">
        <f>12*5*F53*D53/100</f>
        <v>0</v>
      </c>
    </row>
    <row r="54" spans="1:24" ht="12.75">
      <c r="A54" s="10"/>
      <c r="B54" s="10"/>
      <c r="C54" s="10" t="s">
        <v>47</v>
      </c>
      <c r="D54" s="10">
        <v>650</v>
      </c>
      <c r="E54" s="10">
        <v>150</v>
      </c>
      <c r="F54" s="10">
        <v>45</v>
      </c>
      <c r="G54" s="10">
        <v>20</v>
      </c>
      <c r="H54" s="10">
        <v>12</v>
      </c>
      <c r="I54" s="10">
        <v>1.5</v>
      </c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>
        <f t="shared" si="1"/>
        <v>0</v>
      </c>
      <c r="X54" s="10">
        <f>12*5*F54*D54/100</f>
        <v>17550</v>
      </c>
    </row>
    <row r="55" spans="1:24" ht="12.75">
      <c r="A55" s="10"/>
      <c r="B55" s="10" t="s">
        <v>48</v>
      </c>
      <c r="C55" s="10" t="s">
        <v>49</v>
      </c>
      <c r="D55" s="10">
        <v>650</v>
      </c>
      <c r="E55" s="10">
        <v>150</v>
      </c>
      <c r="F55" s="10">
        <v>45</v>
      </c>
      <c r="G55" s="10">
        <v>20</v>
      </c>
      <c r="H55" s="10">
        <v>12</v>
      </c>
      <c r="I55" s="10">
        <v>1.5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>
        <f t="shared" si="1"/>
        <v>0</v>
      </c>
      <c r="X55" s="10">
        <f>12*5*F55*D55/100</f>
        <v>17550</v>
      </c>
    </row>
    <row r="56" spans="1:24" ht="12.75">
      <c r="A56" s="10"/>
      <c r="B56" s="10"/>
      <c r="C56" s="10" t="s">
        <v>50</v>
      </c>
      <c r="D56" s="10">
        <v>585</v>
      </c>
      <c r="E56" s="10">
        <v>150</v>
      </c>
      <c r="F56" s="10">
        <v>45</v>
      </c>
      <c r="G56" s="10">
        <v>20</v>
      </c>
      <c r="H56" s="10">
        <v>12</v>
      </c>
      <c r="I56" s="10">
        <v>1.5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>
        <f t="shared" si="1"/>
        <v>0</v>
      </c>
      <c r="X56" s="10">
        <f>12*5*F56*D56/100</f>
        <v>15795</v>
      </c>
    </row>
    <row r="57" spans="1:24" ht="12.75">
      <c r="A57" s="10"/>
      <c r="B57" s="10"/>
      <c r="C57" s="10" t="s">
        <v>51</v>
      </c>
      <c r="D57" s="10">
        <v>90</v>
      </c>
      <c r="E57" s="10">
        <v>150</v>
      </c>
      <c r="F57" s="10">
        <v>45</v>
      </c>
      <c r="G57" s="10">
        <v>20</v>
      </c>
      <c r="H57" s="10">
        <v>12</v>
      </c>
      <c r="I57" s="10">
        <v>1.5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>
        <f t="shared" si="1"/>
        <v>0</v>
      </c>
      <c r="X57" s="10"/>
    </row>
    <row r="58" spans="1:24" ht="12.75">
      <c r="A58" s="10"/>
      <c r="B58" s="10" t="s">
        <v>48</v>
      </c>
      <c r="C58" s="10" t="s">
        <v>52</v>
      </c>
      <c r="D58" s="10">
        <v>90</v>
      </c>
      <c r="E58" s="10">
        <v>150</v>
      </c>
      <c r="F58" s="10">
        <v>45</v>
      </c>
      <c r="G58" s="10">
        <v>20</v>
      </c>
      <c r="H58" s="10">
        <v>12</v>
      </c>
      <c r="I58" s="10">
        <v>1.5</v>
      </c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>
        <f t="shared" si="1"/>
        <v>0</v>
      </c>
      <c r="X58" s="10"/>
    </row>
    <row r="59" spans="1:24" ht="12.75">
      <c r="A59" s="10"/>
      <c r="B59" s="10" t="s">
        <v>48</v>
      </c>
      <c r="C59" s="10" t="s">
        <v>53</v>
      </c>
      <c r="D59" s="10">
        <v>1160</v>
      </c>
      <c r="E59" s="10">
        <v>150</v>
      </c>
      <c r="F59" s="10">
        <v>45</v>
      </c>
      <c r="G59" s="10">
        <v>20</v>
      </c>
      <c r="H59" s="10">
        <v>12</v>
      </c>
      <c r="I59" s="10">
        <v>1.5</v>
      </c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>
        <f t="shared" si="1"/>
        <v>0</v>
      </c>
      <c r="X59" s="10"/>
    </row>
    <row r="60" spans="1:25" ht="12.75">
      <c r="A60" s="10"/>
      <c r="B60" s="10"/>
      <c r="C60" s="10" t="s">
        <v>54</v>
      </c>
      <c r="D60" s="10">
        <v>325</v>
      </c>
      <c r="E60" s="10">
        <v>150</v>
      </c>
      <c r="F60" s="10">
        <v>45</v>
      </c>
      <c r="G60" s="10">
        <v>20</v>
      </c>
      <c r="H60" s="10">
        <v>12</v>
      </c>
      <c r="I60" s="10">
        <v>1.5</v>
      </c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>
        <f t="shared" si="1"/>
        <v>0</v>
      </c>
      <c r="X60" s="10"/>
      <c r="Y60" t="s">
        <v>72</v>
      </c>
    </row>
    <row r="61" spans="1:24" ht="12.75">
      <c r="A61" s="10"/>
      <c r="B61" s="10"/>
      <c r="C61" s="10" t="s">
        <v>55</v>
      </c>
      <c r="D61" s="10">
        <v>1334</v>
      </c>
      <c r="E61" s="10">
        <v>150</v>
      </c>
      <c r="F61" s="10">
        <v>45</v>
      </c>
      <c r="G61" s="10">
        <v>20</v>
      </c>
      <c r="H61" s="10">
        <v>12</v>
      </c>
      <c r="I61" s="10">
        <v>1.5</v>
      </c>
      <c r="J61" s="10"/>
      <c r="K61" s="10"/>
      <c r="L61" s="10"/>
      <c r="M61" s="10"/>
      <c r="N61" s="10"/>
      <c r="O61" s="10"/>
      <c r="P61" s="10">
        <v>82.5</v>
      </c>
      <c r="Q61" s="10" t="s">
        <v>73</v>
      </c>
      <c r="R61" s="10"/>
      <c r="S61" s="10" t="s">
        <v>73</v>
      </c>
      <c r="T61" s="10"/>
      <c r="U61" s="10"/>
      <c r="V61" s="10"/>
      <c r="W61" s="10" t="e">
        <f t="shared" si="1"/>
        <v>#VALUE!</v>
      </c>
      <c r="X61" s="10">
        <f>4*5*E61*D61/100/1000</f>
        <v>40.02</v>
      </c>
    </row>
    <row r="62" spans="1:24" ht="12.75">
      <c r="A62" s="10"/>
      <c r="B62" s="10" t="s">
        <v>56</v>
      </c>
      <c r="C62" s="10" t="s">
        <v>57</v>
      </c>
      <c r="D62" s="10">
        <v>650</v>
      </c>
      <c r="E62" s="10">
        <v>150</v>
      </c>
      <c r="F62" s="10">
        <v>45</v>
      </c>
      <c r="G62" s="10">
        <v>20</v>
      </c>
      <c r="H62" s="10">
        <v>12</v>
      </c>
      <c r="I62" s="10">
        <v>1.5</v>
      </c>
      <c r="J62" s="10"/>
      <c r="K62" s="10"/>
      <c r="L62" s="10"/>
      <c r="M62" s="10"/>
      <c r="N62" s="10"/>
      <c r="O62" s="10"/>
      <c r="P62" s="10" t="s">
        <v>73</v>
      </c>
      <c r="Q62" s="10"/>
      <c r="R62" s="10"/>
      <c r="S62" s="10" t="s">
        <v>73</v>
      </c>
      <c r="T62" s="10"/>
      <c r="U62" s="10"/>
      <c r="V62" s="10"/>
      <c r="W62" s="10" t="e">
        <f t="shared" si="1"/>
        <v>#VALUE!</v>
      </c>
      <c r="X62" s="10">
        <f>4*5*E62*D62/100/1000</f>
        <v>19.5</v>
      </c>
    </row>
    <row r="63" spans="1:24" ht="12.75">
      <c r="A63" s="10"/>
      <c r="B63" s="10"/>
      <c r="C63" s="10" t="s">
        <v>58</v>
      </c>
      <c r="D63" s="10">
        <v>10</v>
      </c>
      <c r="E63" s="10">
        <v>150</v>
      </c>
      <c r="F63" s="10">
        <v>45</v>
      </c>
      <c r="G63" s="10">
        <v>10</v>
      </c>
      <c r="H63" s="10">
        <v>3</v>
      </c>
      <c r="I63" s="10">
        <v>1.5</v>
      </c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>
        <f t="shared" si="1"/>
        <v>0</v>
      </c>
      <c r="X63" s="10">
        <v>135</v>
      </c>
    </row>
    <row r="64" spans="1:25" ht="12.75">
      <c r="A64" s="10"/>
      <c r="B64" s="10"/>
      <c r="C64" s="10" t="s">
        <v>59</v>
      </c>
      <c r="D64" s="10">
        <v>10</v>
      </c>
      <c r="E64" s="10">
        <v>150</v>
      </c>
      <c r="F64" s="10">
        <v>45</v>
      </c>
      <c r="G64" s="10">
        <v>10</v>
      </c>
      <c r="H64" s="10">
        <v>3</v>
      </c>
      <c r="I64" s="10">
        <v>1.5</v>
      </c>
      <c r="J64" s="10"/>
      <c r="K64" s="10"/>
      <c r="L64" s="10"/>
      <c r="M64" s="10"/>
      <c r="N64" s="10"/>
      <c r="O64" s="10" t="s">
        <v>73</v>
      </c>
      <c r="P64" s="10" t="s">
        <v>73</v>
      </c>
      <c r="Q64" s="10" t="s">
        <v>73</v>
      </c>
      <c r="R64" s="10" t="s">
        <v>73</v>
      </c>
      <c r="S64" s="10" t="s">
        <v>73</v>
      </c>
      <c r="T64" s="10" t="s">
        <v>73</v>
      </c>
      <c r="U64" s="10" t="s">
        <v>73</v>
      </c>
      <c r="V64" s="10"/>
      <c r="W64" s="10" t="e">
        <f t="shared" si="1"/>
        <v>#VALUE!</v>
      </c>
      <c r="X64" s="10"/>
      <c r="Y64" t="s">
        <v>74</v>
      </c>
    </row>
    <row r="65" spans="1:24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>
        <v>7</v>
      </c>
      <c r="P65" s="10">
        <v>7</v>
      </c>
      <c r="Q65" s="10">
        <v>7</v>
      </c>
      <c r="R65" s="10">
        <v>7</v>
      </c>
      <c r="S65" s="10">
        <v>7</v>
      </c>
      <c r="T65" s="10">
        <v>7</v>
      </c>
      <c r="U65" s="10">
        <v>7</v>
      </c>
      <c r="V65" s="10"/>
      <c r="W65" s="10">
        <f t="shared" si="1"/>
        <v>42</v>
      </c>
      <c r="X65" s="10">
        <f>12*5*E65*D65/100/1000</f>
        <v>0</v>
      </c>
    </row>
    <row r="66" spans="1:24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>
        <f t="shared" si="1"/>
        <v>0</v>
      </c>
      <c r="X66" s="10">
        <f>12*5*E66*D66/100/1000</f>
        <v>0</v>
      </c>
    </row>
    <row r="67" spans="1:24" ht="12.75">
      <c r="A67" s="10"/>
      <c r="B67" s="10"/>
      <c r="C67" s="10" t="s">
        <v>60</v>
      </c>
      <c r="D67" s="10"/>
      <c r="E67" s="10"/>
      <c r="F67" s="10"/>
      <c r="G67" s="10"/>
      <c r="H67" s="10"/>
      <c r="I67" s="10"/>
      <c r="J67" s="10">
        <f aca="true" t="shared" si="2" ref="J67:V67">SUM(J7:J66)</f>
        <v>0</v>
      </c>
      <c r="K67" s="10">
        <f t="shared" si="2"/>
        <v>0</v>
      </c>
      <c r="L67" s="10">
        <f t="shared" si="2"/>
        <v>0</v>
      </c>
      <c r="M67" s="10">
        <f t="shared" si="2"/>
        <v>0</v>
      </c>
      <c r="N67" s="10">
        <f t="shared" si="2"/>
        <v>0</v>
      </c>
      <c r="O67" s="10">
        <f t="shared" si="2"/>
        <v>7</v>
      </c>
      <c r="P67" s="10">
        <f t="shared" si="2"/>
        <v>89.5</v>
      </c>
      <c r="Q67" s="10">
        <f t="shared" si="2"/>
        <v>7</v>
      </c>
      <c r="R67" s="10">
        <f t="shared" si="2"/>
        <v>7</v>
      </c>
      <c r="S67" s="10">
        <f t="shared" si="2"/>
        <v>7</v>
      </c>
      <c r="T67" s="10">
        <f t="shared" si="2"/>
        <v>7</v>
      </c>
      <c r="U67" s="10">
        <f t="shared" si="2"/>
        <v>7</v>
      </c>
      <c r="V67" s="10">
        <f t="shared" si="2"/>
        <v>0</v>
      </c>
      <c r="W67" s="10">
        <f t="shared" si="1"/>
        <v>124.5</v>
      </c>
      <c r="X67" s="10">
        <f>SUM(X6:X66)</f>
        <v>51239.27999999999</v>
      </c>
    </row>
    <row r="68" spans="1:24" ht="15.75" customHeight="1">
      <c r="A68" s="10"/>
      <c r="B68" s="10"/>
      <c r="C68" s="10" t="s">
        <v>61</v>
      </c>
      <c r="D68" s="10"/>
      <c r="E68" s="30">
        <f>W67+X67</f>
        <v>51363.77999999999</v>
      </c>
      <c r="F68" s="3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>
        <f>J67+K67+L67+M67+N67++P67+Q67+R67+S67+T67+U67</f>
        <v>124.5</v>
      </c>
      <c r="X68" s="10"/>
    </row>
    <row r="69" spans="1:24" ht="15.75">
      <c r="A69" s="10"/>
      <c r="B69" s="10"/>
      <c r="C69" s="10" t="s">
        <v>62</v>
      </c>
      <c r="D69" s="10"/>
      <c r="E69" s="21"/>
      <c r="F69" s="22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</row>
    <row r="70" spans="1:24" ht="15.75">
      <c r="A70" s="10"/>
      <c r="B70" s="10"/>
      <c r="C70" s="10" t="s">
        <v>63</v>
      </c>
      <c r="D70" s="10"/>
      <c r="E70" s="21"/>
      <c r="F70" s="22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5.75">
      <c r="A71" s="10"/>
      <c r="B71" s="10"/>
      <c r="C71" s="10" t="s">
        <v>64</v>
      </c>
      <c r="D71" s="10"/>
      <c r="E71" s="21"/>
      <c r="F71" s="22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</row>
    <row r="72" spans="1:24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</row>
    <row r="73" spans="1:24" ht="12.75">
      <c r="A73" s="10"/>
      <c r="B73" s="10"/>
      <c r="C73" s="10" t="s">
        <v>65</v>
      </c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 t="s">
        <v>66</v>
      </c>
      <c r="T73" s="10"/>
      <c r="U73" s="10"/>
      <c r="V73" s="10"/>
      <c r="W73" s="10"/>
      <c r="X73" s="10"/>
    </row>
    <row r="74" spans="2:70" ht="18">
      <c r="B74" s="1" t="s">
        <v>75</v>
      </c>
      <c r="S74" s="1" t="s">
        <v>1</v>
      </c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27:70" ht="12.75"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1:70" ht="13.5" customHeight="1">
      <c r="A76" s="36" t="s">
        <v>2</v>
      </c>
      <c r="B76" s="37" t="s">
        <v>3</v>
      </c>
      <c r="C76" s="38" t="s">
        <v>4</v>
      </c>
      <c r="D76" s="37" t="s">
        <v>5</v>
      </c>
      <c r="E76" s="39" t="s">
        <v>6</v>
      </c>
      <c r="F76" s="39"/>
      <c r="G76" s="37" t="s">
        <v>7</v>
      </c>
      <c r="H76" s="37"/>
      <c r="I76" s="36" t="s">
        <v>71</v>
      </c>
      <c r="J76" s="37" t="s">
        <v>9</v>
      </c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40" t="s">
        <v>10</v>
      </c>
      <c r="W76" s="40"/>
      <c r="X76" s="40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1:70" ht="12.75">
      <c r="A77" s="36"/>
      <c r="B77" s="37"/>
      <c r="C77" s="38"/>
      <c r="D77" s="37"/>
      <c r="E77" s="23" t="s">
        <v>11</v>
      </c>
      <c r="F77" s="24" t="s">
        <v>12</v>
      </c>
      <c r="G77" s="23" t="s">
        <v>11</v>
      </c>
      <c r="H77" s="24" t="s">
        <v>12</v>
      </c>
      <c r="I77" s="36"/>
      <c r="J77" s="25">
        <v>1</v>
      </c>
      <c r="K77" s="25">
        <v>2</v>
      </c>
      <c r="L77" s="25">
        <v>3</v>
      </c>
      <c r="M77" s="25">
        <v>4</v>
      </c>
      <c r="N77" s="25">
        <v>5</v>
      </c>
      <c r="O77" s="25">
        <v>6</v>
      </c>
      <c r="P77" s="25">
        <v>7</v>
      </c>
      <c r="Q77" s="26">
        <v>8</v>
      </c>
      <c r="R77" s="25">
        <v>9</v>
      </c>
      <c r="S77" s="26">
        <v>10</v>
      </c>
      <c r="T77" s="25">
        <v>11</v>
      </c>
      <c r="U77" s="25">
        <v>12</v>
      </c>
      <c r="V77" s="23" t="s">
        <v>11</v>
      </c>
      <c r="W77" s="24" t="s">
        <v>12</v>
      </c>
      <c r="X77" s="23" t="s">
        <v>15</v>
      </c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1:70" ht="12.7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1:70" ht="15">
      <c r="A79" s="10"/>
      <c r="B79" s="10"/>
      <c r="C79" s="13" t="s">
        <v>76</v>
      </c>
      <c r="D79" s="10"/>
      <c r="E79" s="10"/>
      <c r="F79" s="10"/>
      <c r="G79" s="10"/>
      <c r="H79" s="10"/>
      <c r="I79" s="10"/>
      <c r="J79" s="11"/>
      <c r="K79" s="11"/>
      <c r="L79" s="11"/>
      <c r="M79" s="11"/>
      <c r="N79" s="11"/>
      <c r="O79" s="11"/>
      <c r="P79" s="10"/>
      <c r="Q79" s="10"/>
      <c r="R79" s="11"/>
      <c r="S79" s="11"/>
      <c r="T79" s="10"/>
      <c r="U79" s="10"/>
      <c r="V79" s="10"/>
      <c r="W79" s="10"/>
      <c r="X79" s="10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1:70" ht="13.5" customHeight="1">
      <c r="A80" s="10"/>
      <c r="B80" s="10"/>
      <c r="C80" s="10" t="s">
        <v>77</v>
      </c>
      <c r="D80" s="10">
        <v>1</v>
      </c>
      <c r="E80" s="10">
        <v>300</v>
      </c>
      <c r="F80" s="10">
        <v>60</v>
      </c>
      <c r="G80" s="10">
        <v>10</v>
      </c>
      <c r="H80" s="10">
        <v>3</v>
      </c>
      <c r="I80" s="10">
        <v>9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>
        <f aca="true" t="shared" si="3" ref="X80:X93">12*5*F80*D80/100</f>
        <v>36</v>
      </c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1:70" ht="12.75">
      <c r="A81" s="10"/>
      <c r="B81" s="10"/>
      <c r="C81" s="10" t="s">
        <v>77</v>
      </c>
      <c r="D81" s="10">
        <v>1</v>
      </c>
      <c r="E81" s="10">
        <v>300</v>
      </c>
      <c r="F81" s="10">
        <v>60</v>
      </c>
      <c r="G81" s="10">
        <v>10</v>
      </c>
      <c r="H81" s="10">
        <v>3</v>
      </c>
      <c r="I81" s="10">
        <v>9</v>
      </c>
      <c r="J81" s="10"/>
      <c r="K81" s="10"/>
      <c r="L81" s="10"/>
      <c r="M81" s="10"/>
      <c r="N81" s="10"/>
      <c r="O81" s="10"/>
      <c r="P81" s="10"/>
      <c r="Q81" s="10">
        <v>60</v>
      </c>
      <c r="R81" s="10"/>
      <c r="S81" s="10"/>
      <c r="T81" s="10"/>
      <c r="U81" s="10"/>
      <c r="V81" s="10"/>
      <c r="W81" s="10">
        <v>60</v>
      </c>
      <c r="X81" s="10">
        <f t="shared" si="3"/>
        <v>36</v>
      </c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1:70" ht="12.75">
      <c r="A82" s="10"/>
      <c r="B82" s="10"/>
      <c r="C82" s="10" t="s">
        <v>78</v>
      </c>
      <c r="D82" s="10">
        <v>2</v>
      </c>
      <c r="E82" s="10">
        <v>10</v>
      </c>
      <c r="F82" s="10">
        <v>3</v>
      </c>
      <c r="G82" s="10">
        <v>10</v>
      </c>
      <c r="H82" s="10">
        <v>3</v>
      </c>
      <c r="I82" s="10">
        <v>5</v>
      </c>
      <c r="J82" s="10"/>
      <c r="K82" s="10"/>
      <c r="L82" s="10"/>
      <c r="M82" s="10"/>
      <c r="N82" s="10"/>
      <c r="O82" s="10"/>
      <c r="P82" s="10"/>
      <c r="Q82" s="10">
        <v>3</v>
      </c>
      <c r="R82" s="10"/>
      <c r="S82" s="10"/>
      <c r="T82" s="10"/>
      <c r="U82" s="10"/>
      <c r="V82" s="10"/>
      <c r="W82" s="10">
        <v>3</v>
      </c>
      <c r="X82" s="10">
        <f t="shared" si="3"/>
        <v>3.6</v>
      </c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1:70" ht="12.75">
      <c r="A83" s="10"/>
      <c r="B83" s="10"/>
      <c r="C83" s="10" t="s">
        <v>79</v>
      </c>
      <c r="D83" s="10">
        <v>2</v>
      </c>
      <c r="E83" s="10">
        <v>10</v>
      </c>
      <c r="F83" s="10">
        <v>3</v>
      </c>
      <c r="G83" s="10">
        <v>10</v>
      </c>
      <c r="H83" s="10">
        <v>3</v>
      </c>
      <c r="I83" s="10">
        <v>0.5</v>
      </c>
      <c r="J83" s="10"/>
      <c r="K83" s="10"/>
      <c r="L83" s="10"/>
      <c r="M83" s="10"/>
      <c r="N83" s="10"/>
      <c r="O83" s="10"/>
      <c r="P83" s="10"/>
      <c r="Q83" s="10">
        <v>3</v>
      </c>
      <c r="R83" s="10"/>
      <c r="S83" s="10"/>
      <c r="T83" s="10"/>
      <c r="U83" s="10"/>
      <c r="V83" s="10"/>
      <c r="W83" s="10">
        <v>3</v>
      </c>
      <c r="X83" s="10">
        <f t="shared" si="3"/>
        <v>3.6</v>
      </c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1:70" ht="12.75">
      <c r="A84" s="10"/>
      <c r="B84" s="10"/>
      <c r="C84" s="10" t="s">
        <v>80</v>
      </c>
      <c r="D84" s="10">
        <v>6</v>
      </c>
      <c r="E84" s="10">
        <v>5</v>
      </c>
      <c r="F84" s="10">
        <v>2.8</v>
      </c>
      <c r="G84" s="10">
        <v>10</v>
      </c>
      <c r="H84" s="10">
        <v>8</v>
      </c>
      <c r="I84" s="10">
        <v>1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>
        <f t="shared" si="3"/>
        <v>10.08</v>
      </c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1:70" ht="12.75">
      <c r="A85" s="10"/>
      <c r="B85" s="10"/>
      <c r="C85" s="10" t="s">
        <v>81</v>
      </c>
      <c r="D85" s="10">
        <v>6</v>
      </c>
      <c r="E85" s="10">
        <v>50</v>
      </c>
      <c r="F85" s="10">
        <v>15</v>
      </c>
      <c r="G85" s="10">
        <v>10</v>
      </c>
      <c r="H85" s="10">
        <v>3</v>
      </c>
      <c r="I85" s="10">
        <v>5</v>
      </c>
      <c r="J85" s="10"/>
      <c r="K85" s="10"/>
      <c r="L85" s="10"/>
      <c r="M85" s="10"/>
      <c r="N85" s="10"/>
      <c r="O85" s="10"/>
      <c r="P85" s="10"/>
      <c r="Q85" s="10">
        <v>45</v>
      </c>
      <c r="R85" s="10"/>
      <c r="S85" s="10"/>
      <c r="T85" s="10"/>
      <c r="U85" s="10"/>
      <c r="V85" s="10"/>
      <c r="W85" s="10">
        <v>45</v>
      </c>
      <c r="X85" s="10">
        <f t="shared" si="3"/>
        <v>54</v>
      </c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1:70" ht="12.75">
      <c r="A86" s="10"/>
      <c r="B86" s="10"/>
      <c r="C86" s="10" t="s">
        <v>82</v>
      </c>
      <c r="D86" s="10">
        <v>3</v>
      </c>
      <c r="E86" s="10">
        <v>12</v>
      </c>
      <c r="F86" s="10">
        <v>3</v>
      </c>
      <c r="G86" s="10">
        <v>10</v>
      </c>
      <c r="H86" s="10">
        <v>3</v>
      </c>
      <c r="I86" s="10">
        <v>2.5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>
        <f t="shared" si="3"/>
        <v>5.4</v>
      </c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1:70" ht="15">
      <c r="A87" s="10"/>
      <c r="B87" s="10"/>
      <c r="C87" s="13" t="s">
        <v>83</v>
      </c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>
        <f t="shared" si="3"/>
        <v>0</v>
      </c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1:70" ht="12.75">
      <c r="A88" s="10"/>
      <c r="B88" s="10"/>
      <c r="C88" s="10" t="s">
        <v>84</v>
      </c>
      <c r="D88" s="10">
        <v>8</v>
      </c>
      <c r="E88" s="10">
        <v>12</v>
      </c>
      <c r="F88" s="10">
        <v>3</v>
      </c>
      <c r="G88" s="10">
        <v>10</v>
      </c>
      <c r="H88" s="10">
        <v>3</v>
      </c>
      <c r="I88" s="10">
        <v>2.5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>
        <f t="shared" si="3"/>
        <v>14.4</v>
      </c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1:70" ht="12.75">
      <c r="A89" s="10"/>
      <c r="B89" s="10"/>
      <c r="C89" s="10" t="s">
        <v>34</v>
      </c>
      <c r="D89" s="10">
        <v>1</v>
      </c>
      <c r="E89" s="10">
        <v>12</v>
      </c>
      <c r="F89" s="10">
        <v>3</v>
      </c>
      <c r="G89" s="10">
        <v>10</v>
      </c>
      <c r="H89" s="10">
        <v>3</v>
      </c>
      <c r="I89" s="10">
        <v>1.5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>
        <f t="shared" si="3"/>
        <v>1.8</v>
      </c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1:70" ht="12.75">
      <c r="A90" s="10"/>
      <c r="B90" s="10"/>
      <c r="C90" s="10" t="s">
        <v>85</v>
      </c>
      <c r="D90" s="10">
        <v>1</v>
      </c>
      <c r="E90" s="10">
        <v>19.1</v>
      </c>
      <c r="F90" s="10">
        <v>4.5</v>
      </c>
      <c r="G90" s="10">
        <v>10</v>
      </c>
      <c r="H90" s="10">
        <v>3</v>
      </c>
      <c r="I90" s="10">
        <v>1.5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>
        <f t="shared" si="3"/>
        <v>2.7</v>
      </c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1:70" ht="12.75">
      <c r="A91" s="10"/>
      <c r="B91" s="10"/>
      <c r="C91" s="10" t="s">
        <v>86</v>
      </c>
      <c r="D91" s="10">
        <v>2</v>
      </c>
      <c r="E91" s="10">
        <v>18</v>
      </c>
      <c r="F91" s="10">
        <v>1.4</v>
      </c>
      <c r="G91" s="10">
        <v>10</v>
      </c>
      <c r="H91" s="10">
        <v>3</v>
      </c>
      <c r="I91" s="10">
        <v>1.2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>
        <f t="shared" si="3"/>
        <v>1.68</v>
      </c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1:70" ht="12.75">
      <c r="A92" s="10"/>
      <c r="B92" s="10"/>
      <c r="C92" s="10" t="s">
        <v>87</v>
      </c>
      <c r="D92" s="10">
        <v>1</v>
      </c>
      <c r="E92" s="10">
        <v>19.1</v>
      </c>
      <c r="F92" s="10">
        <v>4.5</v>
      </c>
      <c r="G92" s="10">
        <v>10</v>
      </c>
      <c r="H92" s="10">
        <v>3</v>
      </c>
      <c r="I92" s="10">
        <v>1.5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>
        <f t="shared" si="3"/>
        <v>2.7</v>
      </c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1:70" ht="12.75">
      <c r="A93" s="10"/>
      <c r="B93" s="10"/>
      <c r="C93" s="10" t="s">
        <v>88</v>
      </c>
      <c r="D93" s="10">
        <v>1</v>
      </c>
      <c r="E93" s="10">
        <v>19.1</v>
      </c>
      <c r="F93" s="10">
        <v>4.5</v>
      </c>
      <c r="G93" s="10">
        <v>10</v>
      </c>
      <c r="H93" s="10">
        <v>3</v>
      </c>
      <c r="I93" s="10">
        <v>1.5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>
        <f t="shared" si="3"/>
        <v>2.7</v>
      </c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1:70" ht="12.75">
      <c r="A94" s="10"/>
      <c r="B94" s="10"/>
      <c r="C94" s="10" t="s">
        <v>89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t="s">
        <v>72</v>
      </c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1:70" ht="12.75">
      <c r="A95" s="10"/>
      <c r="B95" s="10"/>
      <c r="C95" s="10" t="s">
        <v>90</v>
      </c>
      <c r="D95" s="10">
        <v>550</v>
      </c>
      <c r="E95" s="10">
        <v>150</v>
      </c>
      <c r="F95" s="10">
        <v>45</v>
      </c>
      <c r="G95" s="10">
        <v>20</v>
      </c>
      <c r="H95" s="10">
        <v>12</v>
      </c>
      <c r="I95" s="10">
        <v>1.5</v>
      </c>
      <c r="J95" s="10" t="s">
        <v>73</v>
      </c>
      <c r="K95" s="10"/>
      <c r="L95" s="10"/>
      <c r="M95" s="10" t="s">
        <v>73</v>
      </c>
      <c r="N95" s="10"/>
      <c r="O95" s="10"/>
      <c r="P95" s="10" t="s">
        <v>73</v>
      </c>
      <c r="Q95" s="10"/>
      <c r="R95" s="10"/>
      <c r="S95" s="10" t="s">
        <v>73</v>
      </c>
      <c r="T95" s="10"/>
      <c r="U95" s="10"/>
      <c r="V95" s="10"/>
      <c r="W95" s="10"/>
      <c r="X95" s="10">
        <f>4*5*E95*D95/100/1000</f>
        <v>16.5</v>
      </c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1:70" ht="12.75">
      <c r="A96" s="10"/>
      <c r="B96" s="10"/>
      <c r="C96" s="10" t="s">
        <v>91</v>
      </c>
      <c r="D96" s="10">
        <v>630</v>
      </c>
      <c r="E96" s="10">
        <v>150</v>
      </c>
      <c r="F96" s="10">
        <v>45</v>
      </c>
      <c r="G96" s="10">
        <v>20</v>
      </c>
      <c r="H96" s="10">
        <v>12</v>
      </c>
      <c r="I96" s="10">
        <v>1.5</v>
      </c>
      <c r="J96" s="10" t="s">
        <v>73</v>
      </c>
      <c r="K96" s="10"/>
      <c r="L96" s="10"/>
      <c r="M96" s="10" t="s">
        <v>73</v>
      </c>
      <c r="N96" s="10"/>
      <c r="O96" s="10">
        <v>94.5</v>
      </c>
      <c r="P96" s="10" t="s">
        <v>73</v>
      </c>
      <c r="Q96" s="10"/>
      <c r="R96" s="10"/>
      <c r="S96" s="10" t="s">
        <v>73</v>
      </c>
      <c r="T96" s="10"/>
      <c r="U96" s="10"/>
      <c r="V96" s="10"/>
      <c r="W96" s="10">
        <v>94.5</v>
      </c>
      <c r="X96" s="10">
        <f>4*5*E96*D96/100/1000</f>
        <v>18.9</v>
      </c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1:70" ht="12.75">
      <c r="A97" s="10"/>
      <c r="B97" s="10"/>
      <c r="C97" s="10" t="s">
        <v>59</v>
      </c>
      <c r="D97" s="10">
        <v>10</v>
      </c>
      <c r="E97" s="10">
        <v>150</v>
      </c>
      <c r="F97" s="10">
        <v>45</v>
      </c>
      <c r="G97" s="10">
        <v>10</v>
      </c>
      <c r="H97" s="10">
        <v>3</v>
      </c>
      <c r="I97" s="10">
        <v>1.5</v>
      </c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>
        <v>135</v>
      </c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1:70" ht="12.75">
      <c r="A98" s="10"/>
      <c r="B98" s="10"/>
      <c r="C98" s="10" t="s">
        <v>92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 t="s">
        <v>73</v>
      </c>
      <c r="P98" s="10" t="s">
        <v>73</v>
      </c>
      <c r="Q98" s="10" t="s">
        <v>73</v>
      </c>
      <c r="R98" s="10" t="s">
        <v>73</v>
      </c>
      <c r="S98" s="10" t="s">
        <v>73</v>
      </c>
      <c r="T98" s="10" t="s">
        <v>73</v>
      </c>
      <c r="U98" s="10" t="s">
        <v>73</v>
      </c>
      <c r="V98" s="10"/>
      <c r="W98" s="10"/>
      <c r="X98" s="10"/>
      <c r="Y98" t="s">
        <v>74</v>
      </c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1:70" ht="12.75">
      <c r="A99" s="10"/>
      <c r="B99" s="10"/>
      <c r="C99" s="10" t="s">
        <v>93</v>
      </c>
      <c r="D99" s="10">
        <v>580</v>
      </c>
      <c r="E99" s="10">
        <v>40</v>
      </c>
      <c r="F99" s="10">
        <v>12</v>
      </c>
      <c r="G99" s="10">
        <v>15</v>
      </c>
      <c r="H99" s="10">
        <v>36</v>
      </c>
      <c r="I99" s="10">
        <v>7.5</v>
      </c>
      <c r="J99" s="10">
        <v>7</v>
      </c>
      <c r="K99" s="10">
        <v>7</v>
      </c>
      <c r="L99" s="10">
        <v>7</v>
      </c>
      <c r="M99" s="10">
        <v>7</v>
      </c>
      <c r="N99" s="10">
        <v>7</v>
      </c>
      <c r="O99" s="10">
        <v>7</v>
      </c>
      <c r="P99" s="10">
        <v>7</v>
      </c>
      <c r="Q99" s="10">
        <v>7</v>
      </c>
      <c r="R99" s="10">
        <v>7</v>
      </c>
      <c r="S99" s="10">
        <v>7</v>
      </c>
      <c r="T99" s="10">
        <v>7</v>
      </c>
      <c r="U99" s="10">
        <v>7</v>
      </c>
      <c r="V99" s="10"/>
      <c r="W99" s="10">
        <v>84</v>
      </c>
      <c r="X99" s="10">
        <f>12*5*E99*D99/100/1000</f>
        <v>13.92</v>
      </c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1:70" ht="12.75">
      <c r="A100" s="10"/>
      <c r="B100" s="10"/>
      <c r="C100" s="10" t="s">
        <v>94</v>
      </c>
      <c r="D100" s="10">
        <v>3720</v>
      </c>
      <c r="E100" s="10">
        <v>40</v>
      </c>
      <c r="F100" s="10">
        <v>12</v>
      </c>
      <c r="G100" s="10">
        <v>15</v>
      </c>
      <c r="H100" s="10">
        <v>36</v>
      </c>
      <c r="I100" s="10">
        <v>7.5</v>
      </c>
      <c r="J100" s="10">
        <v>44.6</v>
      </c>
      <c r="K100" s="10">
        <v>44.6</v>
      </c>
      <c r="L100" s="10">
        <v>44.6</v>
      </c>
      <c r="M100" s="10">
        <v>44.6</v>
      </c>
      <c r="N100" s="10">
        <v>44.6</v>
      </c>
      <c r="O100" s="10">
        <v>44.6</v>
      </c>
      <c r="P100" s="10">
        <v>44.6</v>
      </c>
      <c r="Q100" s="10">
        <v>44.6</v>
      </c>
      <c r="R100" s="10">
        <v>44.6</v>
      </c>
      <c r="S100" s="10">
        <v>44.6</v>
      </c>
      <c r="T100" s="10">
        <v>44.6</v>
      </c>
      <c r="U100" s="10">
        <v>44.6</v>
      </c>
      <c r="V100" s="10"/>
      <c r="W100" s="10">
        <v>535.2</v>
      </c>
      <c r="X100" s="10">
        <f>12*5*E100*D100/100/1000</f>
        <v>89.28</v>
      </c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1:70" ht="12.75">
      <c r="A101" s="10"/>
      <c r="B101" s="10"/>
      <c r="C101" s="10" t="s">
        <v>60</v>
      </c>
      <c r="D101" s="10"/>
      <c r="E101" s="10"/>
      <c r="F101" s="10"/>
      <c r="G101" s="10"/>
      <c r="H101" s="10"/>
      <c r="I101" s="10"/>
      <c r="J101" s="10">
        <f aca="true" t="shared" si="4" ref="J101:V101">SUM(J80:J100)</f>
        <v>51.6</v>
      </c>
      <c r="K101" s="10">
        <f t="shared" si="4"/>
        <v>51.6</v>
      </c>
      <c r="L101" s="10">
        <f t="shared" si="4"/>
        <v>51.6</v>
      </c>
      <c r="M101" s="10">
        <f t="shared" si="4"/>
        <v>51.6</v>
      </c>
      <c r="N101" s="10">
        <f t="shared" si="4"/>
        <v>51.6</v>
      </c>
      <c r="O101" s="10">
        <f t="shared" si="4"/>
        <v>146.1</v>
      </c>
      <c r="P101" s="10">
        <f t="shared" si="4"/>
        <v>51.6</v>
      </c>
      <c r="Q101" s="10">
        <f t="shared" si="4"/>
        <v>162.6</v>
      </c>
      <c r="R101" s="10">
        <f t="shared" si="4"/>
        <v>51.6</v>
      </c>
      <c r="S101" s="10">
        <f t="shared" si="4"/>
        <v>51.6</v>
      </c>
      <c r="T101" s="10">
        <f t="shared" si="4"/>
        <v>51.6</v>
      </c>
      <c r="U101" s="10">
        <f t="shared" si="4"/>
        <v>51.6</v>
      </c>
      <c r="V101" s="10">
        <f t="shared" si="4"/>
        <v>0</v>
      </c>
      <c r="W101" s="10">
        <f>SUM(W79:W100)</f>
        <v>824.7</v>
      </c>
      <c r="X101" s="10">
        <f>SUM(X79:X100)</f>
        <v>448.26</v>
      </c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1:70" ht="15.75">
      <c r="A102" s="10"/>
      <c r="B102" s="10"/>
      <c r="C102" s="10" t="s">
        <v>61</v>
      </c>
      <c r="D102" s="10"/>
      <c r="E102" s="30">
        <f>W101+X101</f>
        <v>1272.96</v>
      </c>
      <c r="F102" s="3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>
        <f>J101+P101+Q101+R101+S101+T101+U101+K101+L101+M101+N101+O101</f>
        <v>824.7000000000002</v>
      </c>
      <c r="X102" s="10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1:70" ht="15.75">
      <c r="A103" s="10"/>
      <c r="B103" s="10"/>
      <c r="C103" s="10" t="s">
        <v>62</v>
      </c>
      <c r="D103" s="10"/>
      <c r="E103" s="21"/>
      <c r="F103" s="22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1:70" ht="15.75">
      <c r="A104" s="10"/>
      <c r="B104" s="10"/>
      <c r="C104" s="10" t="s">
        <v>95</v>
      </c>
      <c r="D104" s="10"/>
      <c r="E104" s="21"/>
      <c r="F104" s="22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1:70" ht="15.75">
      <c r="A105" s="10"/>
      <c r="B105" s="10"/>
      <c r="C105" s="10" t="s">
        <v>64</v>
      </c>
      <c r="D105" s="10"/>
      <c r="E105" s="21"/>
      <c r="F105" s="22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1:70" ht="12.75">
      <c r="A106" s="10"/>
      <c r="B106" s="10"/>
      <c r="C106" s="10" t="s">
        <v>96</v>
      </c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 t="s">
        <v>97</v>
      </c>
      <c r="U106" s="10"/>
      <c r="V106" s="10"/>
      <c r="W106" s="10"/>
      <c r="X106" s="10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1:70" ht="12.7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27:70" ht="12.75"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1:70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1:70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1:70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1:70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1:70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1:70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1:70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1:70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1:70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1:70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1:70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1:70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1:70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1:70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1:70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1:70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1:70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1:70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1:70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1:70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1:70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1:70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1:70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1:70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1:70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1:70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1:70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1:70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1:70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1:70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1:70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1:70" ht="13.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1:70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1:70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1:70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1:70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1:70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1:70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1:70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1:70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1:70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1:70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1:70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1:70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1:70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1:70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1:70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1:70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1:70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1:70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1:70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1:70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1:70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1:70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1:70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1:70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1:70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1:70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1:70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1:70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1:70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1:70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1:70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1:70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1:70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1:70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1:70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1:70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1:70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1:70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1:70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1:70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1:70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1:70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1:70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1:70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1:70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1:70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1:70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1:70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1:70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1:70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1:70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1:70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1:70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1:70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1:70" ht="13.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1:70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1:70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1:70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1:70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1:70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1:70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1:70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1:70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1:70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1:70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1:70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1:70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1:70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1:70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1:70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1:70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1:70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1:70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1:70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1:70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1:70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1:70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1:70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1:70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1:70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1:70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1:70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1:70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1:70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1:70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1:70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1:70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1:70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1:70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1:70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1:70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1:70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1:70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1:70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1:70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</sheetData>
  <sheetProtection/>
  <mergeCells count="20">
    <mergeCell ref="I76:I77"/>
    <mergeCell ref="J76:U76"/>
    <mergeCell ref="V76:X76"/>
    <mergeCell ref="E102:F102"/>
    <mergeCell ref="I3:I4"/>
    <mergeCell ref="J3:U3"/>
    <mergeCell ref="V3:X3"/>
    <mergeCell ref="E68:F68"/>
    <mergeCell ref="A76:A77"/>
    <mergeCell ref="B76:B77"/>
    <mergeCell ref="C76:C77"/>
    <mergeCell ref="D76:D77"/>
    <mergeCell ref="E76:F76"/>
    <mergeCell ref="G76:H76"/>
    <mergeCell ref="A3:A4"/>
    <mergeCell ref="B3:B4"/>
    <mergeCell ref="C3:C4"/>
    <mergeCell ref="D3:D4"/>
    <mergeCell ref="E3:F3"/>
    <mergeCell ref="G3:H3"/>
  </mergeCells>
  <printOptions/>
  <pageMargins left="0.75" right="0.75" top="1" bottom="1" header="0.5118055555555555" footer="0.5118055555555555"/>
  <pageSetup horizontalDpi="300" verticalDpi="300" orientation="landscape" paperSize="9" scale="92" r:id="rId1"/>
  <rowBreaks count="1" manualBreakCount="1">
    <brk id="73" max="255" man="1"/>
  </rowBreaks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3:C61"/>
  <sheetViews>
    <sheetView zoomScalePageLayoutView="0" workbookViewId="0" topLeftCell="A34">
      <selection activeCell="B42" sqref="B42:C57"/>
    </sheetView>
  </sheetViews>
  <sheetFormatPr defaultColWidth="9.140625" defaultRowHeight="12.75"/>
  <cols>
    <col min="2" max="2" width="43.8515625" style="0" customWidth="1"/>
    <col min="3" max="3" width="6.7109375" style="0" customWidth="1"/>
  </cols>
  <sheetData>
    <row r="2" ht="13.5" thickBot="1"/>
    <row r="3" spans="1:3" ht="12.75">
      <c r="A3" t="s">
        <v>115</v>
      </c>
      <c r="B3" s="47" t="s">
        <v>4</v>
      </c>
      <c r="C3" s="27" t="s">
        <v>5</v>
      </c>
    </row>
    <row r="4" spans="2:3" ht="13.5" thickBot="1">
      <c r="B4" s="48"/>
      <c r="C4" s="46"/>
    </row>
    <row r="5" spans="2:3" ht="15.75">
      <c r="B5" s="9" t="s">
        <v>31</v>
      </c>
      <c r="C5" s="10"/>
    </row>
    <row r="6" spans="2:3" ht="12.75">
      <c r="B6" s="10" t="s">
        <v>32</v>
      </c>
      <c r="C6" s="42">
        <v>1</v>
      </c>
    </row>
    <row r="7" spans="2:3" ht="12.75">
      <c r="B7" s="10" t="s">
        <v>32</v>
      </c>
      <c r="C7" s="42">
        <v>1</v>
      </c>
    </row>
    <row r="8" spans="2:3" ht="15">
      <c r="B8" s="13" t="s">
        <v>33</v>
      </c>
      <c r="C8" s="42"/>
    </row>
    <row r="9" spans="2:3" ht="12.75">
      <c r="B9" s="10" t="s">
        <v>34</v>
      </c>
      <c r="C9" s="42">
        <v>14</v>
      </c>
    </row>
    <row r="10" spans="2:3" ht="15.75">
      <c r="B10" s="9" t="s">
        <v>35</v>
      </c>
      <c r="C10" s="44"/>
    </row>
    <row r="11" spans="2:3" ht="12.75">
      <c r="B11" s="10" t="s">
        <v>18</v>
      </c>
      <c r="C11" s="42">
        <v>1</v>
      </c>
    </row>
    <row r="12" spans="2:3" ht="12.75">
      <c r="B12" s="10" t="s">
        <v>18</v>
      </c>
      <c r="C12" s="42">
        <v>1</v>
      </c>
    </row>
    <row r="13" spans="2:3" ht="12.75">
      <c r="B13" s="10" t="s">
        <v>21</v>
      </c>
      <c r="C13" s="42">
        <v>8</v>
      </c>
    </row>
    <row r="14" spans="2:3" ht="12.75">
      <c r="B14" s="10" t="s">
        <v>22</v>
      </c>
      <c r="C14" s="42">
        <v>2</v>
      </c>
    </row>
    <row r="15" spans="2:3" ht="12.75">
      <c r="B15" s="10" t="s">
        <v>23</v>
      </c>
      <c r="C15" s="42">
        <v>32</v>
      </c>
    </row>
    <row r="16" spans="2:3" ht="12.75">
      <c r="B16" s="10" t="s">
        <v>24</v>
      </c>
      <c r="C16" s="42">
        <v>16</v>
      </c>
    </row>
    <row r="17" spans="2:3" ht="12.75">
      <c r="B17" s="10" t="s">
        <v>25</v>
      </c>
      <c r="C17" s="42">
        <v>2</v>
      </c>
    </row>
    <row r="18" spans="2:3" ht="15">
      <c r="B18" s="13" t="s">
        <v>37</v>
      </c>
      <c r="C18" s="42"/>
    </row>
    <row r="19" spans="2:3" ht="12.75">
      <c r="B19" s="10" t="s">
        <v>28</v>
      </c>
      <c r="C19" s="42">
        <v>2</v>
      </c>
    </row>
    <row r="20" spans="2:3" ht="12.75">
      <c r="B20" s="10" t="s">
        <v>29</v>
      </c>
      <c r="C20" s="42">
        <v>2</v>
      </c>
    </row>
    <row r="21" spans="2:3" ht="12.75">
      <c r="B21" s="10" t="s">
        <v>38</v>
      </c>
      <c r="C21" s="42">
        <v>13</v>
      </c>
    </row>
    <row r="22" spans="2:3" ht="15.75">
      <c r="B22" s="9" t="s">
        <v>39</v>
      </c>
      <c r="C22" s="42"/>
    </row>
    <row r="23" spans="2:3" ht="12.75">
      <c r="B23" s="10" t="s">
        <v>40</v>
      </c>
      <c r="C23" s="42">
        <v>1</v>
      </c>
    </row>
    <row r="24" spans="2:3" ht="15">
      <c r="B24" s="13" t="s">
        <v>41</v>
      </c>
      <c r="C24" s="42"/>
    </row>
    <row r="25" spans="2:3" ht="12.75">
      <c r="B25" s="10" t="s">
        <v>28</v>
      </c>
      <c r="C25" s="42">
        <v>19</v>
      </c>
    </row>
    <row r="26" spans="2:3" ht="12.75">
      <c r="B26" s="10" t="s">
        <v>29</v>
      </c>
      <c r="C26" s="42">
        <v>19</v>
      </c>
    </row>
    <row r="27" spans="2:3" ht="15.75">
      <c r="B27" s="9" t="s">
        <v>42</v>
      </c>
      <c r="C27" s="44"/>
    </row>
    <row r="28" spans="2:3" ht="12.75">
      <c r="B28" s="10" t="s">
        <v>18</v>
      </c>
      <c r="C28" s="42">
        <v>1</v>
      </c>
    </row>
    <row r="29" spans="2:3" ht="12.75">
      <c r="B29" s="10" t="s">
        <v>18</v>
      </c>
      <c r="C29" s="42">
        <v>1</v>
      </c>
    </row>
    <row r="30" spans="2:3" ht="12.75">
      <c r="B30" s="10" t="s">
        <v>43</v>
      </c>
      <c r="C30" s="42">
        <v>5</v>
      </c>
    </row>
    <row r="31" spans="2:3" ht="12.75">
      <c r="B31" s="10" t="s">
        <v>22</v>
      </c>
      <c r="C31" s="42">
        <v>3</v>
      </c>
    </row>
    <row r="32" spans="2:3" ht="12.75">
      <c r="B32" s="10" t="s">
        <v>23</v>
      </c>
      <c r="C32" s="42">
        <v>20</v>
      </c>
    </row>
    <row r="33" spans="2:3" ht="12.75">
      <c r="B33" s="10" t="s">
        <v>24</v>
      </c>
      <c r="C33" s="42">
        <v>10</v>
      </c>
    </row>
    <row r="34" spans="2:3" ht="12.75">
      <c r="B34" s="10" t="s">
        <v>25</v>
      </c>
      <c r="C34" s="42">
        <v>1</v>
      </c>
    </row>
    <row r="35" spans="2:3" ht="15">
      <c r="B35" s="13" t="s">
        <v>44</v>
      </c>
      <c r="C35" s="42"/>
    </row>
    <row r="36" spans="2:3" ht="12.75">
      <c r="B36" s="10" t="s">
        <v>28</v>
      </c>
      <c r="C36" s="42">
        <v>10</v>
      </c>
    </row>
    <row r="37" spans="2:3" ht="12.75">
      <c r="B37" s="10" t="s">
        <v>29</v>
      </c>
      <c r="C37" s="42">
        <v>1</v>
      </c>
    </row>
    <row r="38" spans="2:3" ht="12.75">
      <c r="B38" s="10" t="s">
        <v>45</v>
      </c>
      <c r="C38" s="42">
        <v>7</v>
      </c>
    </row>
    <row r="39" spans="2:3" ht="12.75">
      <c r="B39" s="10" t="s">
        <v>34</v>
      </c>
      <c r="C39" s="42">
        <v>10</v>
      </c>
    </row>
    <row r="40" spans="2:3" ht="12.75">
      <c r="B40" s="41" t="s">
        <v>100</v>
      </c>
      <c r="C40" s="42"/>
    </row>
    <row r="41" spans="2:3" ht="12.75">
      <c r="B41" s="43" t="s">
        <v>112</v>
      </c>
      <c r="C41" s="42">
        <v>3</v>
      </c>
    </row>
    <row r="42" spans="2:3" ht="12.75">
      <c r="B42" s="10" t="s">
        <v>102</v>
      </c>
      <c r="C42" s="42">
        <v>2</v>
      </c>
    </row>
    <row r="43" spans="2:3" ht="12.75">
      <c r="B43" s="10" t="s">
        <v>24</v>
      </c>
      <c r="C43" s="42">
        <v>14</v>
      </c>
    </row>
    <row r="44" spans="2:3" ht="12.75">
      <c r="B44" s="10" t="s">
        <v>22</v>
      </c>
      <c r="C44" s="42">
        <v>6</v>
      </c>
    </row>
    <row r="45" spans="2:3" ht="12.75">
      <c r="B45" s="10" t="s">
        <v>101</v>
      </c>
      <c r="C45" s="42">
        <v>19</v>
      </c>
    </row>
    <row r="46" spans="2:3" ht="12.75">
      <c r="B46" s="10" t="s">
        <v>103</v>
      </c>
      <c r="C46" s="42">
        <v>10</v>
      </c>
    </row>
    <row r="47" spans="2:3" ht="12.75">
      <c r="B47" s="43" t="s">
        <v>113</v>
      </c>
      <c r="C47" s="42">
        <v>12</v>
      </c>
    </row>
    <row r="48" spans="2:3" ht="12.75">
      <c r="B48" s="43" t="s">
        <v>110</v>
      </c>
      <c r="C48" s="42">
        <v>8</v>
      </c>
    </row>
    <row r="49" spans="2:3" ht="12.75">
      <c r="B49" s="10" t="s">
        <v>114</v>
      </c>
      <c r="C49" s="42">
        <v>34</v>
      </c>
    </row>
    <row r="50" spans="2:3" ht="12.75">
      <c r="B50" s="41" t="s">
        <v>104</v>
      </c>
      <c r="C50" s="42"/>
    </row>
    <row r="51" spans="2:3" ht="12.75">
      <c r="B51" s="10" t="s">
        <v>105</v>
      </c>
      <c r="C51" s="42">
        <v>8</v>
      </c>
    </row>
    <row r="52" spans="2:3" ht="12.75">
      <c r="B52" s="10" t="s">
        <v>106</v>
      </c>
      <c r="C52" s="42">
        <v>1</v>
      </c>
    </row>
    <row r="53" spans="2:3" ht="12.75">
      <c r="B53" s="10" t="s">
        <v>108</v>
      </c>
      <c r="C53" s="42">
        <v>2</v>
      </c>
    </row>
    <row r="54" spans="2:3" ht="12.75">
      <c r="B54" s="10" t="s">
        <v>111</v>
      </c>
      <c r="C54" s="42">
        <v>4</v>
      </c>
    </row>
    <row r="55" spans="2:3" ht="12.75">
      <c r="B55" s="43" t="s">
        <v>107</v>
      </c>
      <c r="C55" s="42">
        <v>2</v>
      </c>
    </row>
    <row r="56" spans="2:3" ht="12.75">
      <c r="B56" s="43" t="s">
        <v>109</v>
      </c>
      <c r="C56" s="42">
        <v>9</v>
      </c>
    </row>
    <row r="57" spans="2:3" ht="12.75">
      <c r="B57" s="43" t="s">
        <v>110</v>
      </c>
      <c r="C57" s="42">
        <v>7</v>
      </c>
    </row>
    <row r="58" spans="2:3" ht="12.75">
      <c r="B58" s="43"/>
      <c r="C58" s="42"/>
    </row>
    <row r="59" spans="2:3" ht="12.75">
      <c r="B59" s="43"/>
      <c r="C59" s="42"/>
    </row>
    <row r="60" spans="2:3" ht="12.75">
      <c r="B60" s="10"/>
      <c r="C60" s="42"/>
    </row>
    <row r="61" spans="2:3" ht="12.75">
      <c r="B61" s="2"/>
      <c r="C61" s="18"/>
    </row>
  </sheetData>
  <sheetProtection/>
  <mergeCells count="2">
    <mergeCell ref="B3:B4"/>
    <mergeCell ref="C3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2014-11-28T04:25:29Z</cp:lastPrinted>
  <dcterms:modified xsi:type="dcterms:W3CDTF">2015-06-24T09:45:24Z</dcterms:modified>
  <cp:category/>
  <cp:version/>
  <cp:contentType/>
  <cp:contentStatus/>
</cp:coreProperties>
</file>